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2\"/>
    </mc:Choice>
  </mc:AlternateContent>
  <bookViews>
    <workbookView xWindow="0" yWindow="0" windowWidth="22260" windowHeight="7584" tabRatio="925" activeTab="2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62913"/>
</workbook>
</file>

<file path=xl/calcChain.xml><?xml version="1.0" encoding="utf-8"?>
<calcChain xmlns="http://schemas.openxmlformats.org/spreadsheetml/2006/main">
  <c r="AF27" i="4" l="1"/>
  <c r="AH27" i="4" s="1"/>
  <c r="D60" i="3" l="1"/>
  <c r="E60" i="3"/>
  <c r="F60" i="3"/>
  <c r="G60" i="3"/>
  <c r="H60" i="3"/>
  <c r="I60" i="3"/>
  <c r="J60" i="3"/>
  <c r="K60" i="3"/>
  <c r="L60" i="3"/>
  <c r="M60" i="3"/>
  <c r="N60" i="3"/>
  <c r="C60" i="3"/>
  <c r="O47" i="3"/>
  <c r="N79" i="3" s="1"/>
  <c r="D45" i="3"/>
  <c r="E45" i="3"/>
  <c r="F45" i="3"/>
  <c r="G45" i="3"/>
  <c r="H45" i="3"/>
  <c r="I45" i="3"/>
  <c r="J45" i="3"/>
  <c r="K45" i="3"/>
  <c r="L45" i="3"/>
  <c r="M45" i="3"/>
  <c r="N45" i="3"/>
  <c r="C45" i="3"/>
  <c r="O32" i="3"/>
  <c r="N78" i="3" s="1"/>
  <c r="D30" i="3"/>
  <c r="E30" i="3"/>
  <c r="F30" i="3"/>
  <c r="G30" i="3"/>
  <c r="H30" i="3"/>
  <c r="I30" i="3"/>
  <c r="J30" i="3"/>
  <c r="K30" i="3"/>
  <c r="L30" i="3"/>
  <c r="M30" i="3"/>
  <c r="N30" i="3"/>
  <c r="C30" i="3"/>
  <c r="O17" i="3"/>
  <c r="N24" i="4" s="1"/>
  <c r="D15" i="3"/>
  <c r="E15" i="3"/>
  <c r="F15" i="3"/>
  <c r="G15" i="3"/>
  <c r="H15" i="3"/>
  <c r="I15" i="3"/>
  <c r="J15" i="3"/>
  <c r="K15" i="3"/>
  <c r="L15" i="3"/>
  <c r="M15" i="3"/>
  <c r="N15" i="3"/>
  <c r="C15" i="3"/>
  <c r="O2" i="3"/>
  <c r="N23" i="4" s="1"/>
  <c r="D120" i="2"/>
  <c r="E120" i="2"/>
  <c r="F120" i="2"/>
  <c r="G120" i="2"/>
  <c r="H120" i="2"/>
  <c r="I120" i="2"/>
  <c r="J120" i="2"/>
  <c r="K120" i="2"/>
  <c r="L120" i="2"/>
  <c r="M120" i="2"/>
  <c r="N120" i="2"/>
  <c r="C120" i="2"/>
  <c r="O107" i="2"/>
  <c r="N131" i="2" s="1"/>
  <c r="D105" i="2"/>
  <c r="E105" i="2"/>
  <c r="F105" i="2"/>
  <c r="G105" i="2"/>
  <c r="H105" i="2"/>
  <c r="I105" i="2"/>
  <c r="J105" i="2"/>
  <c r="K105" i="2"/>
  <c r="L105" i="2"/>
  <c r="M105" i="2"/>
  <c r="N105" i="2"/>
  <c r="C105" i="2"/>
  <c r="O92" i="2"/>
  <c r="N130" i="2" s="1"/>
  <c r="D90" i="2"/>
  <c r="E90" i="2"/>
  <c r="F90" i="2"/>
  <c r="G90" i="2"/>
  <c r="H90" i="2"/>
  <c r="I90" i="2"/>
  <c r="J90" i="2"/>
  <c r="K90" i="2"/>
  <c r="L90" i="2"/>
  <c r="M90" i="2"/>
  <c r="N90" i="2"/>
  <c r="C90" i="2"/>
  <c r="O77" i="2"/>
  <c r="N129" i="2" s="1"/>
  <c r="D75" i="2"/>
  <c r="E75" i="2"/>
  <c r="F75" i="2"/>
  <c r="G75" i="2"/>
  <c r="H75" i="2"/>
  <c r="I75" i="2"/>
  <c r="J75" i="2"/>
  <c r="K75" i="2"/>
  <c r="L75" i="2"/>
  <c r="M75" i="2"/>
  <c r="N75" i="2"/>
  <c r="C75" i="2"/>
  <c r="O62" i="2"/>
  <c r="N128" i="2" s="1"/>
  <c r="D60" i="2"/>
  <c r="E60" i="2"/>
  <c r="F60" i="2"/>
  <c r="G60" i="2"/>
  <c r="H60" i="2"/>
  <c r="I60" i="2"/>
  <c r="J60" i="2"/>
  <c r="K60" i="2"/>
  <c r="L60" i="2"/>
  <c r="M60" i="2"/>
  <c r="N60" i="2"/>
  <c r="C60" i="2"/>
  <c r="O47" i="2"/>
  <c r="N127" i="2" s="1"/>
  <c r="D45" i="2"/>
  <c r="E45" i="2"/>
  <c r="F45" i="2"/>
  <c r="G45" i="2"/>
  <c r="H45" i="2"/>
  <c r="I45" i="2"/>
  <c r="J45" i="2"/>
  <c r="K45" i="2"/>
  <c r="L45" i="2"/>
  <c r="M45" i="2"/>
  <c r="N45" i="2"/>
  <c r="C45" i="2"/>
  <c r="O32" i="2"/>
  <c r="N126" i="2" s="1"/>
  <c r="D30" i="2"/>
  <c r="E30" i="2"/>
  <c r="F30" i="2"/>
  <c r="G30" i="2"/>
  <c r="H30" i="2"/>
  <c r="I30" i="2"/>
  <c r="J30" i="2"/>
  <c r="K30" i="2"/>
  <c r="L30" i="2"/>
  <c r="M30" i="2"/>
  <c r="N30" i="2"/>
  <c r="C30" i="2"/>
  <c r="O17" i="2"/>
  <c r="N125" i="2" s="1"/>
  <c r="D15" i="2"/>
  <c r="E15" i="2"/>
  <c r="F15" i="2"/>
  <c r="G15" i="2"/>
  <c r="H15" i="2"/>
  <c r="I15" i="2"/>
  <c r="J15" i="2"/>
  <c r="K15" i="2"/>
  <c r="L15" i="2"/>
  <c r="M15" i="2"/>
  <c r="N15" i="2"/>
  <c r="C15" i="2"/>
  <c r="O2" i="2"/>
  <c r="N124" i="2" s="1"/>
  <c r="N18" i="4" l="1"/>
  <c r="N25" i="4"/>
  <c r="N77" i="3"/>
  <c r="N17" i="4"/>
  <c r="N16" i="4"/>
  <c r="N15" i="4"/>
  <c r="N14" i="4"/>
  <c r="N13" i="4"/>
  <c r="N12" i="4"/>
  <c r="N26" i="4"/>
  <c r="N76" i="3"/>
  <c r="N81" i="3" s="1"/>
  <c r="N11" i="4"/>
  <c r="N132" i="2"/>
  <c r="E71" i="1"/>
  <c r="F71" i="1"/>
  <c r="G71" i="1"/>
  <c r="H71" i="1"/>
  <c r="I71" i="1"/>
  <c r="J71" i="1"/>
  <c r="K71" i="1"/>
  <c r="L71" i="1"/>
  <c r="M71" i="1"/>
  <c r="N71" i="1"/>
  <c r="O71" i="1"/>
  <c r="D71" i="1"/>
  <c r="P59" i="1"/>
  <c r="N6" i="4" s="1"/>
  <c r="E57" i="1"/>
  <c r="F57" i="1"/>
  <c r="G57" i="1"/>
  <c r="H57" i="1"/>
  <c r="I57" i="1"/>
  <c r="J57" i="1"/>
  <c r="K57" i="1"/>
  <c r="L57" i="1"/>
  <c r="M57" i="1"/>
  <c r="N57" i="1"/>
  <c r="O57" i="1"/>
  <c r="D57" i="1"/>
  <c r="P45" i="1"/>
  <c r="N5" i="4" s="1"/>
  <c r="E43" i="1"/>
  <c r="F43" i="1"/>
  <c r="G43" i="1"/>
  <c r="H43" i="1"/>
  <c r="I43" i="1"/>
  <c r="J43" i="1"/>
  <c r="K43" i="1"/>
  <c r="L43" i="1"/>
  <c r="M43" i="1"/>
  <c r="N43" i="1"/>
  <c r="O43" i="1"/>
  <c r="D43" i="1"/>
  <c r="P31" i="1"/>
  <c r="N4" i="4" s="1"/>
  <c r="E29" i="1"/>
  <c r="F29" i="1"/>
  <c r="G29" i="1"/>
  <c r="H29" i="1"/>
  <c r="I29" i="1"/>
  <c r="J29" i="1"/>
  <c r="K29" i="1"/>
  <c r="L29" i="1"/>
  <c r="M29" i="1"/>
  <c r="N29" i="1"/>
  <c r="O29" i="1"/>
  <c r="D29" i="1"/>
  <c r="P17" i="1"/>
  <c r="F14" i="1"/>
  <c r="G14" i="1"/>
  <c r="H14" i="1"/>
  <c r="I14" i="1"/>
  <c r="J14" i="1"/>
  <c r="K14" i="1"/>
  <c r="L14" i="1"/>
  <c r="M14" i="1"/>
  <c r="N14" i="1"/>
  <c r="O14" i="1"/>
  <c r="E14" i="1"/>
  <c r="D14" i="1"/>
  <c r="P2" i="1"/>
  <c r="N28" i="4" l="1"/>
  <c r="O80" i="1"/>
  <c r="O79" i="1"/>
  <c r="O78" i="1"/>
  <c r="N3" i="4"/>
  <c r="N19" i="4"/>
  <c r="O81" i="1"/>
  <c r="O77" i="1"/>
  <c r="N2" i="4"/>
  <c r="P19" i="1"/>
  <c r="AB27" i="4"/>
  <c r="AD27" i="4" s="1"/>
  <c r="O48" i="3"/>
  <c r="M26" i="4" s="1"/>
  <c r="AF26" i="4" s="1"/>
  <c r="AH26" i="4" s="1"/>
  <c r="O33" i="3"/>
  <c r="M78" i="3" s="1"/>
  <c r="O18" i="3"/>
  <c r="M24" i="4" s="1"/>
  <c r="AF24" i="4" s="1"/>
  <c r="AH24" i="4" s="1"/>
  <c r="O3" i="3"/>
  <c r="M76" i="3" s="1"/>
  <c r="O108" i="2"/>
  <c r="O93" i="2"/>
  <c r="M130" i="2" s="1"/>
  <c r="O78" i="2"/>
  <c r="O63" i="2"/>
  <c r="M15" i="4" s="1"/>
  <c r="AF15" i="4" s="1"/>
  <c r="AH15" i="4" s="1"/>
  <c r="O48" i="2"/>
  <c r="M127" i="2" s="1"/>
  <c r="O33" i="2"/>
  <c r="M126" i="2" s="1"/>
  <c r="O18" i="2"/>
  <c r="M125" i="2" s="1"/>
  <c r="O3" i="2"/>
  <c r="P60" i="1"/>
  <c r="N81" i="1" s="1"/>
  <c r="P46" i="1"/>
  <c r="P32" i="1"/>
  <c r="M4" i="4" s="1"/>
  <c r="AF4" i="4" s="1"/>
  <c r="AH4" i="4" s="1"/>
  <c r="P18" i="1"/>
  <c r="N78" i="1" s="1"/>
  <c r="P3" i="1"/>
  <c r="M2" i="4" s="1"/>
  <c r="N7" i="4" l="1"/>
  <c r="N32" i="4" s="1"/>
  <c r="M129" i="2"/>
  <c r="M16" i="4"/>
  <c r="AF16" i="4" s="1"/>
  <c r="AH16" i="4" s="1"/>
  <c r="AF2" i="4"/>
  <c r="AH2" i="4" s="1"/>
  <c r="O82" i="1"/>
  <c r="M18" i="4"/>
  <c r="AF18" i="4" s="1"/>
  <c r="AH18" i="4" s="1"/>
  <c r="M124" i="2"/>
  <c r="N80" i="1"/>
  <c r="M25" i="4"/>
  <c r="AF25" i="4" s="1"/>
  <c r="AH25" i="4" s="1"/>
  <c r="M17" i="4"/>
  <c r="AF17" i="4" s="1"/>
  <c r="AH17" i="4" s="1"/>
  <c r="M128" i="2"/>
  <c r="M6" i="4"/>
  <c r="AF6" i="4" s="1"/>
  <c r="AH6" i="4" s="1"/>
  <c r="M5" i="4"/>
  <c r="AF5" i="4" s="1"/>
  <c r="AH5" i="4" s="1"/>
  <c r="M3" i="4"/>
  <c r="AF3" i="4" s="1"/>
  <c r="AH3" i="4" s="1"/>
  <c r="N77" i="1"/>
  <c r="M131" i="2"/>
  <c r="M77" i="3"/>
  <c r="M11" i="4"/>
  <c r="AF11" i="4" s="1"/>
  <c r="AH11" i="4" s="1"/>
  <c r="M12" i="4"/>
  <c r="AF12" i="4" s="1"/>
  <c r="AH12" i="4" s="1"/>
  <c r="M23" i="4"/>
  <c r="AF23" i="4" s="1"/>
  <c r="AH23" i="4" s="1"/>
  <c r="M13" i="4"/>
  <c r="AF13" i="4" s="1"/>
  <c r="AH13" i="4" s="1"/>
  <c r="M14" i="4"/>
  <c r="AF14" i="4" s="1"/>
  <c r="AH14" i="4" s="1"/>
  <c r="N79" i="1"/>
  <c r="M79" i="3"/>
  <c r="M81" i="3" l="1"/>
  <c r="M132" i="2"/>
  <c r="M7" i="4"/>
  <c r="AF7" i="4" s="1"/>
  <c r="AH7" i="4" s="1"/>
  <c r="N82" i="1"/>
  <c r="M28" i="4"/>
  <c r="AF28" i="4" s="1"/>
  <c r="AH28" i="4" s="1"/>
  <c r="M19" i="4"/>
  <c r="AF19" i="4" s="1"/>
  <c r="AH19" i="4" s="1"/>
  <c r="O4" i="3"/>
  <c r="O19" i="3"/>
  <c r="O34" i="3"/>
  <c r="O49" i="3"/>
  <c r="P61" i="1"/>
  <c r="O109" i="2"/>
  <c r="O94" i="2"/>
  <c r="O64" i="2"/>
  <c r="O49" i="2"/>
  <c r="O34" i="2"/>
  <c r="O19" i="2"/>
  <c r="O4" i="2"/>
  <c r="O110" i="2"/>
  <c r="O79" i="2"/>
  <c r="M32" i="4" l="1"/>
  <c r="AF32" i="4" s="1"/>
  <c r="AH32" i="4" s="1"/>
  <c r="L17" i="4"/>
  <c r="AB17" i="4" s="1"/>
  <c r="AD17" i="4" s="1"/>
  <c r="L18" i="4"/>
  <c r="AB18" i="4" s="1"/>
  <c r="AD18" i="4" s="1"/>
  <c r="L11" i="4"/>
  <c r="AB11" i="4" s="1"/>
  <c r="AD11" i="4" s="1"/>
  <c r="L26" i="4"/>
  <c r="AB26" i="4" s="1"/>
  <c r="AD26" i="4" s="1"/>
  <c r="L6" i="4"/>
  <c r="AB6" i="4" s="1"/>
  <c r="AD6" i="4" s="1"/>
  <c r="L25" i="4"/>
  <c r="AB25" i="4" s="1"/>
  <c r="AD25" i="4" s="1"/>
  <c r="L13" i="4"/>
  <c r="AB13" i="4" s="1"/>
  <c r="AD13" i="4" s="1"/>
  <c r="L23" i="4"/>
  <c r="AB23" i="4" s="1"/>
  <c r="AD23" i="4" s="1"/>
  <c r="L16" i="4"/>
  <c r="AB16" i="4" s="1"/>
  <c r="AD16" i="4" s="1"/>
  <c r="L12" i="4"/>
  <c r="AB12" i="4" s="1"/>
  <c r="AD12" i="4" s="1"/>
  <c r="L24" i="4"/>
  <c r="AB24" i="4" s="1"/>
  <c r="AD24" i="4" s="1"/>
  <c r="L14" i="4"/>
  <c r="AB14" i="4" s="1"/>
  <c r="AD14" i="4" s="1"/>
  <c r="L15" i="4"/>
  <c r="AB15" i="4" s="1"/>
  <c r="AD15" i="4" s="1"/>
  <c r="L79" i="3"/>
  <c r="L78" i="3"/>
  <c r="L77" i="3"/>
  <c r="L76" i="3"/>
  <c r="L131" i="2"/>
  <c r="L130" i="2"/>
  <c r="L129" i="2"/>
  <c r="L128" i="2"/>
  <c r="L127" i="2"/>
  <c r="L126" i="2"/>
  <c r="L125" i="2"/>
  <c r="L124" i="2"/>
  <c r="L19" i="4" l="1"/>
  <c r="AB19" i="4" s="1"/>
  <c r="AD19" i="4" s="1"/>
  <c r="L28" i="4"/>
  <c r="AB28" i="4" s="1"/>
  <c r="AD28" i="4" s="1"/>
  <c r="L81" i="3"/>
  <c r="L132" i="2"/>
  <c r="M81" i="1"/>
  <c r="P47" i="1"/>
  <c r="P33" i="1"/>
  <c r="P4" i="1"/>
  <c r="M80" i="1" l="1"/>
  <c r="L5" i="4"/>
  <c r="AB5" i="4" s="1"/>
  <c r="AD5" i="4" s="1"/>
  <c r="M79" i="1"/>
  <c r="L4" i="4"/>
  <c r="AB4" i="4" s="1"/>
  <c r="AD4" i="4" s="1"/>
  <c r="M77" i="1"/>
  <c r="L2" i="4"/>
  <c r="AB2" i="4" s="1"/>
  <c r="AD2" i="4" s="1"/>
  <c r="M78" i="1"/>
  <c r="L3" i="4"/>
  <c r="AB3" i="4" s="1"/>
  <c r="AD3" i="4" s="1"/>
  <c r="P5" i="1"/>
  <c r="M82" i="1" l="1"/>
  <c r="L7" i="4"/>
  <c r="AB7" i="4" s="1"/>
  <c r="AD7" i="4" s="1"/>
  <c r="K27" i="4"/>
  <c r="X27" i="4" s="1"/>
  <c r="Z27" i="4" s="1"/>
  <c r="K2" i="4"/>
  <c r="X2" i="4" s="1"/>
  <c r="Z2" i="4" s="1"/>
  <c r="O50" i="3"/>
  <c r="O35" i="3"/>
  <c r="O20" i="3"/>
  <c r="O5" i="3"/>
  <c r="K78" i="3" l="1"/>
  <c r="K79" i="3"/>
  <c r="K23" i="4"/>
  <c r="X23" i="4" s="1"/>
  <c r="Z23" i="4" s="1"/>
  <c r="K24" i="4"/>
  <c r="X24" i="4" s="1"/>
  <c r="Z24" i="4" s="1"/>
  <c r="L32" i="4"/>
  <c r="K25" i="4"/>
  <c r="K77" i="3"/>
  <c r="K26" i="4"/>
  <c r="K76" i="3"/>
  <c r="O95" i="2"/>
  <c r="O80" i="2"/>
  <c r="O65" i="2"/>
  <c r="O50" i="2"/>
  <c r="O35" i="2"/>
  <c r="O20" i="2"/>
  <c r="O5" i="2"/>
  <c r="P62" i="1"/>
  <c r="P48" i="1"/>
  <c r="P34" i="1"/>
  <c r="P20" i="1"/>
  <c r="L77" i="1"/>
  <c r="P6" i="1"/>
  <c r="K4" i="4" l="1"/>
  <c r="X4" i="4" s="1"/>
  <c r="Z4" i="4" s="1"/>
  <c r="K5" i="4"/>
  <c r="X5" i="4" s="1"/>
  <c r="Z5" i="4" s="1"/>
  <c r="K11" i="4"/>
  <c r="X11" i="4" s="1"/>
  <c r="Z11" i="4" s="1"/>
  <c r="K12" i="4"/>
  <c r="X12" i="4" s="1"/>
  <c r="Z12" i="4" s="1"/>
  <c r="AB32" i="4"/>
  <c r="AD32" i="4" s="1"/>
  <c r="X26" i="4"/>
  <c r="Z26" i="4" s="1"/>
  <c r="X25" i="4"/>
  <c r="Z25" i="4" s="1"/>
  <c r="K6" i="4"/>
  <c r="X6" i="4" s="1"/>
  <c r="Z6" i="4" s="1"/>
  <c r="K16" i="4"/>
  <c r="X16" i="4" s="1"/>
  <c r="Z16" i="4" s="1"/>
  <c r="K17" i="4"/>
  <c r="X17" i="4" s="1"/>
  <c r="Z17" i="4" s="1"/>
  <c r="K18" i="4"/>
  <c r="X18" i="4" s="1"/>
  <c r="Z18" i="4" s="1"/>
  <c r="K15" i="4"/>
  <c r="X15" i="4" s="1"/>
  <c r="Z15" i="4" s="1"/>
  <c r="K14" i="4"/>
  <c r="X14" i="4" s="1"/>
  <c r="Z14" i="4" s="1"/>
  <c r="K13" i="4"/>
  <c r="X13" i="4" s="1"/>
  <c r="Z13" i="4" s="1"/>
  <c r="J2" i="4"/>
  <c r="T2" i="4" s="1"/>
  <c r="V2" i="4" s="1"/>
  <c r="K3" i="4"/>
  <c r="K81" i="3"/>
  <c r="K28" i="4"/>
  <c r="X28" i="4" s="1"/>
  <c r="Z28" i="4" s="1"/>
  <c r="K131" i="2"/>
  <c r="K129" i="2"/>
  <c r="L78" i="1"/>
  <c r="K127" i="2"/>
  <c r="K124" i="2"/>
  <c r="K130" i="2"/>
  <c r="K128" i="2"/>
  <c r="K126" i="2"/>
  <c r="K125" i="2"/>
  <c r="L81" i="1"/>
  <c r="L80" i="1"/>
  <c r="L79" i="1"/>
  <c r="P63" i="1"/>
  <c r="J6" i="4" s="1"/>
  <c r="P49" i="1"/>
  <c r="P35" i="1"/>
  <c r="O63" i="3"/>
  <c r="J27" i="4" s="1"/>
  <c r="T27" i="4" s="1"/>
  <c r="V27" i="4" s="1"/>
  <c r="D72" i="3"/>
  <c r="E72" i="3"/>
  <c r="F72" i="3"/>
  <c r="G72" i="3"/>
  <c r="H72" i="3"/>
  <c r="I72" i="3"/>
  <c r="J72" i="3"/>
  <c r="K72" i="3"/>
  <c r="L72" i="3"/>
  <c r="M72" i="3"/>
  <c r="N72" i="3"/>
  <c r="C72" i="3"/>
  <c r="O51" i="3"/>
  <c r="O36" i="3"/>
  <c r="O21" i="3"/>
  <c r="O6" i="3"/>
  <c r="P21" i="1"/>
  <c r="K77" i="1"/>
  <c r="O111" i="2"/>
  <c r="O96" i="2"/>
  <c r="O81" i="2"/>
  <c r="O82" i="2"/>
  <c r="O66" i="2"/>
  <c r="O51" i="2"/>
  <c r="O36" i="2"/>
  <c r="O21" i="2"/>
  <c r="J17" i="4" l="1"/>
  <c r="T17" i="4" s="1"/>
  <c r="V17" i="4" s="1"/>
  <c r="J16" i="4"/>
  <c r="T16" i="4" s="1"/>
  <c r="V16" i="4" s="1"/>
  <c r="J15" i="4"/>
  <c r="T15" i="4" s="1"/>
  <c r="V15" i="4" s="1"/>
  <c r="J14" i="4"/>
  <c r="T14" i="4" s="1"/>
  <c r="V14" i="4" s="1"/>
  <c r="J13" i="4"/>
  <c r="T13" i="4" s="1"/>
  <c r="V13" i="4" s="1"/>
  <c r="J79" i="3"/>
  <c r="J26" i="4"/>
  <c r="T26" i="4" s="1"/>
  <c r="V26" i="4" s="1"/>
  <c r="J25" i="4"/>
  <c r="T25" i="4" s="1"/>
  <c r="V25" i="4" s="1"/>
  <c r="J18" i="4"/>
  <c r="T18" i="4" s="1"/>
  <c r="V18" i="4" s="1"/>
  <c r="T6" i="4"/>
  <c r="V6" i="4" s="1"/>
  <c r="K7" i="4"/>
  <c r="X7" i="4" s="1"/>
  <c r="Z7" i="4" s="1"/>
  <c r="X3" i="4"/>
  <c r="Z3" i="4" s="1"/>
  <c r="J24" i="4"/>
  <c r="T24" i="4" s="1"/>
  <c r="V24" i="4" s="1"/>
  <c r="J23" i="4"/>
  <c r="K19" i="4"/>
  <c r="J12" i="4"/>
  <c r="T12" i="4" s="1"/>
  <c r="V12" i="4" s="1"/>
  <c r="J5" i="4"/>
  <c r="T5" i="4" s="1"/>
  <c r="V5" i="4" s="1"/>
  <c r="J3" i="4"/>
  <c r="T3" i="4" s="1"/>
  <c r="V3" i="4" s="1"/>
  <c r="K79" i="1"/>
  <c r="J4" i="4"/>
  <c r="T4" i="4" s="1"/>
  <c r="V4" i="4" s="1"/>
  <c r="L82" i="1"/>
  <c r="K132" i="2"/>
  <c r="J78" i="3"/>
  <c r="J77" i="3"/>
  <c r="J76" i="3"/>
  <c r="J130" i="2"/>
  <c r="J129" i="2"/>
  <c r="J127" i="2"/>
  <c r="J126" i="2"/>
  <c r="J125" i="2"/>
  <c r="K80" i="1"/>
  <c r="K78" i="1"/>
  <c r="K81" i="1"/>
  <c r="J128" i="2"/>
  <c r="J80" i="3"/>
  <c r="J131" i="2"/>
  <c r="O6" i="2"/>
  <c r="B7" i="4"/>
  <c r="P7" i="1"/>
  <c r="P8" i="1"/>
  <c r="I77" i="1" s="1"/>
  <c r="P9" i="1"/>
  <c r="H77" i="1" s="1"/>
  <c r="P10" i="1"/>
  <c r="F2" i="4" s="1"/>
  <c r="P11" i="1"/>
  <c r="E2" i="4" s="1"/>
  <c r="P12" i="1"/>
  <c r="E77" i="1" s="1"/>
  <c r="P13" i="1"/>
  <c r="P22" i="1"/>
  <c r="J78" i="1" s="1"/>
  <c r="P23" i="1"/>
  <c r="I78" i="1" s="1"/>
  <c r="P24" i="1"/>
  <c r="G3" i="4" s="1"/>
  <c r="P25" i="1"/>
  <c r="G78" i="1" s="1"/>
  <c r="P26" i="1"/>
  <c r="E3" i="4" s="1"/>
  <c r="P27" i="1"/>
  <c r="D3" i="4" s="1"/>
  <c r="P28" i="1"/>
  <c r="C78" i="1" s="1"/>
  <c r="P36" i="1"/>
  <c r="P37" i="1"/>
  <c r="H4" i="4" s="1"/>
  <c r="P38" i="1"/>
  <c r="G4" i="4" s="1"/>
  <c r="P39" i="1"/>
  <c r="F4" i="4" s="1"/>
  <c r="P40" i="1"/>
  <c r="F79" i="1" s="1"/>
  <c r="P41" i="1"/>
  <c r="D4" i="4" s="1"/>
  <c r="P42" i="1"/>
  <c r="C4" i="4" s="1"/>
  <c r="P50" i="1"/>
  <c r="J80" i="1" s="1"/>
  <c r="P51" i="1"/>
  <c r="H5" i="4" s="1"/>
  <c r="P52" i="1"/>
  <c r="H80" i="1" s="1"/>
  <c r="P53" i="1"/>
  <c r="F5" i="4" s="1"/>
  <c r="P54" i="1"/>
  <c r="E5" i="4" s="1"/>
  <c r="P55" i="1"/>
  <c r="D5" i="4" s="1"/>
  <c r="P56" i="1"/>
  <c r="P64" i="1"/>
  <c r="I6" i="4" s="1"/>
  <c r="P6" i="4" s="1"/>
  <c r="R6" i="4" s="1"/>
  <c r="P65" i="1"/>
  <c r="H6" i="4" s="1"/>
  <c r="P66" i="1"/>
  <c r="G6" i="4" s="1"/>
  <c r="P67" i="1"/>
  <c r="G81" i="1" s="1"/>
  <c r="P68" i="1"/>
  <c r="F81" i="1" s="1"/>
  <c r="P69" i="1"/>
  <c r="E81" i="1" s="1"/>
  <c r="P70" i="1"/>
  <c r="C81" i="1" s="1"/>
  <c r="B82" i="1"/>
  <c r="O7" i="2"/>
  <c r="I124" i="2" s="1"/>
  <c r="O8" i="2"/>
  <c r="H11" i="4" s="1"/>
  <c r="O9" i="2"/>
  <c r="G124" i="2" s="1"/>
  <c r="O10" i="2"/>
  <c r="F124" i="2" s="1"/>
  <c r="O11" i="2"/>
  <c r="E11" i="4" s="1"/>
  <c r="O12" i="2"/>
  <c r="D11" i="4" s="1"/>
  <c r="O13" i="2"/>
  <c r="C11" i="4" s="1"/>
  <c r="O14" i="2"/>
  <c r="O22" i="2"/>
  <c r="O23" i="2"/>
  <c r="H12" i="4" s="1"/>
  <c r="O24" i="2"/>
  <c r="G125" i="2" s="1"/>
  <c r="O25" i="2"/>
  <c r="F12" i="4" s="1"/>
  <c r="O26" i="2"/>
  <c r="E12" i="4" s="1"/>
  <c r="O27" i="2"/>
  <c r="D125" i="2" s="1"/>
  <c r="O28" i="2"/>
  <c r="C12" i="4" s="1"/>
  <c r="O29" i="2"/>
  <c r="B12" i="4" s="1"/>
  <c r="O37" i="2"/>
  <c r="I126" i="2" s="1"/>
  <c r="O38" i="2"/>
  <c r="H13" i="4" s="1"/>
  <c r="O39" i="2"/>
  <c r="G126" i="2" s="1"/>
  <c r="O40" i="2"/>
  <c r="F13" i="4" s="1"/>
  <c r="O41" i="2"/>
  <c r="E13" i="4" s="1"/>
  <c r="O42" i="2"/>
  <c r="D13" i="4" s="1"/>
  <c r="O43" i="2"/>
  <c r="C126" i="2" s="1"/>
  <c r="O44" i="2"/>
  <c r="B13" i="4" s="1"/>
  <c r="O52" i="2"/>
  <c r="O53" i="2"/>
  <c r="H14" i="4" s="1"/>
  <c r="O54" i="2"/>
  <c r="G127" i="2" s="1"/>
  <c r="O55" i="2"/>
  <c r="F127" i="2" s="1"/>
  <c r="O56" i="2"/>
  <c r="E127" i="2" s="1"/>
  <c r="O57" i="2"/>
  <c r="D14" i="4" s="1"/>
  <c r="O58" i="2"/>
  <c r="C127" i="2" s="1"/>
  <c r="O59" i="2"/>
  <c r="B14" i="4" s="1"/>
  <c r="O67" i="2"/>
  <c r="I128" i="2" s="1"/>
  <c r="O68" i="2"/>
  <c r="H128" i="2" s="1"/>
  <c r="O69" i="2"/>
  <c r="G15" i="4" s="1"/>
  <c r="O70" i="2"/>
  <c r="F128" i="2" s="1"/>
  <c r="O71" i="2"/>
  <c r="E15" i="4" s="1"/>
  <c r="O72" i="2"/>
  <c r="D15" i="4" s="1"/>
  <c r="O73" i="2"/>
  <c r="C128" i="2" s="1"/>
  <c r="O74" i="2"/>
  <c r="B15" i="4" s="1"/>
  <c r="I129" i="2"/>
  <c r="O83" i="2"/>
  <c r="O84" i="2"/>
  <c r="G16" i="4" s="1"/>
  <c r="O85" i="2"/>
  <c r="F129" i="2" s="1"/>
  <c r="O86" i="2"/>
  <c r="E16" i="4" s="1"/>
  <c r="O87" i="2"/>
  <c r="D16" i="4" s="1"/>
  <c r="O88" i="2"/>
  <c r="C16" i="4" s="1"/>
  <c r="O89" i="2"/>
  <c r="B16" i="4" s="1"/>
  <c r="O97" i="2"/>
  <c r="O98" i="2"/>
  <c r="H130" i="2" s="1"/>
  <c r="O99" i="2"/>
  <c r="G130" i="2" s="1"/>
  <c r="O100" i="2"/>
  <c r="F130" i="2" s="1"/>
  <c r="O101" i="2"/>
  <c r="E17" i="4" s="1"/>
  <c r="O102" i="2"/>
  <c r="D17" i="4" s="1"/>
  <c r="O103" i="2"/>
  <c r="C130" i="2" s="1"/>
  <c r="O104" i="2"/>
  <c r="B17" i="4" s="1"/>
  <c r="O112" i="2"/>
  <c r="O113" i="2"/>
  <c r="H18" i="4" s="1"/>
  <c r="O114" i="2"/>
  <c r="G18" i="4" s="1"/>
  <c r="O115" i="2"/>
  <c r="F18" i="4" s="1"/>
  <c r="O116" i="2"/>
  <c r="E131" i="2" s="1"/>
  <c r="O117" i="2"/>
  <c r="D131" i="2" s="1"/>
  <c r="O118" i="2"/>
  <c r="C18" i="4" s="1"/>
  <c r="O119" i="2"/>
  <c r="B131" i="2" s="1"/>
  <c r="O7" i="3"/>
  <c r="I23" i="4" s="1"/>
  <c r="O8" i="3"/>
  <c r="H23" i="4" s="1"/>
  <c r="O9" i="3"/>
  <c r="G23" i="4" s="1"/>
  <c r="O10" i="3"/>
  <c r="F23" i="4" s="1"/>
  <c r="O11" i="3"/>
  <c r="E23" i="4" s="1"/>
  <c r="O12" i="3"/>
  <c r="D23" i="4" s="1"/>
  <c r="O13" i="3"/>
  <c r="C23" i="4" s="1"/>
  <c r="O14" i="3"/>
  <c r="B23" i="4" s="1"/>
  <c r="O22" i="3"/>
  <c r="I77" i="3" s="1"/>
  <c r="O23" i="3"/>
  <c r="H24" i="4" s="1"/>
  <c r="O24" i="3"/>
  <c r="G24" i="4" s="1"/>
  <c r="O25" i="3"/>
  <c r="F24" i="4" s="1"/>
  <c r="O26" i="3"/>
  <c r="E77" i="3" s="1"/>
  <c r="O27" i="3"/>
  <c r="D24" i="4" s="1"/>
  <c r="O28" i="3"/>
  <c r="C24" i="4" s="1"/>
  <c r="O29" i="3"/>
  <c r="B77" i="3" s="1"/>
  <c r="O37" i="3"/>
  <c r="I25" i="4" s="1"/>
  <c r="O38" i="3"/>
  <c r="H25" i="4" s="1"/>
  <c r="O39" i="3"/>
  <c r="G25" i="4" s="1"/>
  <c r="O40" i="3"/>
  <c r="F25" i="4" s="1"/>
  <c r="O41" i="3"/>
  <c r="E78" i="3" s="1"/>
  <c r="O42" i="3"/>
  <c r="D25" i="4" s="1"/>
  <c r="O43" i="3"/>
  <c r="C25" i="4" s="1"/>
  <c r="O44" i="3"/>
  <c r="B25" i="4" s="1"/>
  <c r="O52" i="3"/>
  <c r="I79" i="3" s="1"/>
  <c r="O53" i="3"/>
  <c r="H79" i="3" s="1"/>
  <c r="O54" i="3"/>
  <c r="G26" i="4" s="1"/>
  <c r="O55" i="3"/>
  <c r="F26" i="4" s="1"/>
  <c r="O56" i="3"/>
  <c r="E26" i="4" s="1"/>
  <c r="O57" i="3"/>
  <c r="D26" i="4" s="1"/>
  <c r="O58" i="3"/>
  <c r="C79" i="3" s="1"/>
  <c r="O59" i="3"/>
  <c r="O64" i="3"/>
  <c r="I27" i="4" s="1"/>
  <c r="P27" i="4" s="1"/>
  <c r="R27" i="4" s="1"/>
  <c r="O65" i="3"/>
  <c r="H27" i="4" s="1"/>
  <c r="O66" i="3"/>
  <c r="G80" i="3" s="1"/>
  <c r="O67" i="3"/>
  <c r="F27" i="4" s="1"/>
  <c r="O68" i="3"/>
  <c r="E27" i="4" s="1"/>
  <c r="O69" i="3"/>
  <c r="D80" i="3" s="1"/>
  <c r="O70" i="3"/>
  <c r="C27" i="4" s="1"/>
  <c r="O71" i="3"/>
  <c r="B27" i="4" s="1"/>
  <c r="B24" i="4"/>
  <c r="I16" i="4"/>
  <c r="F78" i="3" l="1"/>
  <c r="H78" i="3"/>
  <c r="P71" i="1"/>
  <c r="O60" i="3"/>
  <c r="P16" i="4"/>
  <c r="R16" i="4" s="1"/>
  <c r="O45" i="3"/>
  <c r="O30" i="3"/>
  <c r="O15" i="3"/>
  <c r="P25" i="4"/>
  <c r="R25" i="4" s="1"/>
  <c r="O120" i="2"/>
  <c r="O90" i="2"/>
  <c r="O105" i="2"/>
  <c r="O75" i="2"/>
  <c r="O60" i="2"/>
  <c r="O30" i="2"/>
  <c r="O45" i="2"/>
  <c r="B11" i="4"/>
  <c r="O15" i="2"/>
  <c r="P43" i="1"/>
  <c r="D80" i="1"/>
  <c r="P57" i="1"/>
  <c r="P29" i="1"/>
  <c r="P14" i="1"/>
  <c r="E79" i="3"/>
  <c r="D77" i="3"/>
  <c r="D76" i="3"/>
  <c r="F79" i="3"/>
  <c r="E24" i="4"/>
  <c r="G27" i="4"/>
  <c r="G28" i="4" s="1"/>
  <c r="I26" i="4"/>
  <c r="P26" i="4" s="1"/>
  <c r="R26" i="4" s="1"/>
  <c r="C15" i="4"/>
  <c r="C26" i="4"/>
  <c r="C28" i="4" s="1"/>
  <c r="C78" i="3"/>
  <c r="G78" i="3"/>
  <c r="D79" i="3"/>
  <c r="I5" i="4"/>
  <c r="P5" i="4" s="1"/>
  <c r="R5" i="4" s="1"/>
  <c r="I12" i="4"/>
  <c r="P12" i="4" s="1"/>
  <c r="R12" i="4" s="1"/>
  <c r="K32" i="4"/>
  <c r="X19" i="4"/>
  <c r="Z19" i="4" s="1"/>
  <c r="P23" i="4"/>
  <c r="R23" i="4" s="1"/>
  <c r="T23" i="4"/>
  <c r="V23" i="4" s="1"/>
  <c r="J28" i="4"/>
  <c r="T28" i="4" s="1"/>
  <c r="V28" i="4" s="1"/>
  <c r="C129" i="2"/>
  <c r="F126" i="2"/>
  <c r="F131" i="2"/>
  <c r="F15" i="4"/>
  <c r="B18" i="4"/>
  <c r="I18" i="4"/>
  <c r="P18" i="4" s="1"/>
  <c r="R18" i="4" s="1"/>
  <c r="G17" i="4"/>
  <c r="E18" i="4"/>
  <c r="J11" i="4"/>
  <c r="J19" i="4" s="1"/>
  <c r="T19" i="4" s="1"/>
  <c r="V19" i="4" s="1"/>
  <c r="G129" i="2"/>
  <c r="D130" i="2"/>
  <c r="B130" i="2"/>
  <c r="H17" i="4"/>
  <c r="C17" i="4"/>
  <c r="E128" i="2"/>
  <c r="B127" i="2"/>
  <c r="D77" i="1"/>
  <c r="K82" i="1"/>
  <c r="J7" i="4"/>
  <c r="D2" i="4"/>
  <c r="G2" i="4"/>
  <c r="B80" i="3"/>
  <c r="I80" i="3"/>
  <c r="E80" i="3"/>
  <c r="B79" i="3"/>
  <c r="B76" i="3"/>
  <c r="E25" i="4"/>
  <c r="E76" i="3"/>
  <c r="F77" i="3"/>
  <c r="I24" i="4"/>
  <c r="P24" i="4" s="1"/>
  <c r="R24" i="4" s="1"/>
  <c r="J81" i="3"/>
  <c r="C76" i="3"/>
  <c r="H76" i="3"/>
  <c r="I130" i="2"/>
  <c r="E129" i="2"/>
  <c r="G11" i="4"/>
  <c r="H124" i="2"/>
  <c r="C124" i="2"/>
  <c r="H127" i="2"/>
  <c r="C14" i="4"/>
  <c r="I11" i="4"/>
  <c r="E124" i="2"/>
  <c r="G12" i="4"/>
  <c r="F11" i="4"/>
  <c r="C125" i="2"/>
  <c r="F125" i="2"/>
  <c r="I125" i="2"/>
  <c r="D124" i="2"/>
  <c r="I80" i="1"/>
  <c r="G77" i="1"/>
  <c r="I79" i="1"/>
  <c r="E79" i="1"/>
  <c r="F77" i="1"/>
  <c r="I3" i="4"/>
  <c r="P3" i="4" s="1"/>
  <c r="R3" i="4" s="1"/>
  <c r="C2" i="4"/>
  <c r="F3" i="4"/>
  <c r="H78" i="1"/>
  <c r="F6" i="4"/>
  <c r="J77" i="1"/>
  <c r="D81" i="1"/>
  <c r="I81" i="1"/>
  <c r="G79" i="1"/>
  <c r="C3" i="4"/>
  <c r="D78" i="1"/>
  <c r="H81" i="1"/>
  <c r="D6" i="4"/>
  <c r="E6" i="4"/>
  <c r="I13" i="4"/>
  <c r="P13" i="4" s="1"/>
  <c r="R13" i="4" s="1"/>
  <c r="D12" i="4"/>
  <c r="E80" i="1"/>
  <c r="C6" i="4"/>
  <c r="G79" i="3"/>
  <c r="E130" i="2"/>
  <c r="G14" i="4"/>
  <c r="F17" i="4"/>
  <c r="J81" i="1"/>
  <c r="C79" i="1"/>
  <c r="H26" i="4"/>
  <c r="H28" i="4" s="1"/>
  <c r="C77" i="3"/>
  <c r="C80" i="3"/>
  <c r="B125" i="2"/>
  <c r="E14" i="4"/>
  <c r="G80" i="1"/>
  <c r="C80" i="1"/>
  <c r="C5" i="4"/>
  <c r="C77" i="1"/>
  <c r="E125" i="2"/>
  <c r="H3" i="4"/>
  <c r="H15" i="4"/>
  <c r="D27" i="4"/>
  <c r="D28" i="4" s="1"/>
  <c r="F80" i="3"/>
  <c r="H77" i="3"/>
  <c r="F76" i="3"/>
  <c r="H80" i="3"/>
  <c r="B129" i="2"/>
  <c r="H125" i="2"/>
  <c r="D129" i="2"/>
  <c r="D127" i="2"/>
  <c r="D79" i="1"/>
  <c r="E4" i="4"/>
  <c r="I2" i="4"/>
  <c r="P2" i="4" s="1"/>
  <c r="R2" i="4" s="1"/>
  <c r="B26" i="4"/>
  <c r="B28" i="4" s="1"/>
  <c r="J124" i="2"/>
  <c r="J132" i="2" s="1"/>
  <c r="O72" i="3"/>
  <c r="H2" i="4"/>
  <c r="D128" i="2"/>
  <c r="D78" i="3"/>
  <c r="G76" i="3"/>
  <c r="I14" i="4"/>
  <c r="P14" i="4" s="1"/>
  <c r="R14" i="4" s="1"/>
  <c r="F80" i="1"/>
  <c r="G5" i="4"/>
  <c r="G77" i="3"/>
  <c r="H79" i="1"/>
  <c r="I76" i="3"/>
  <c r="B78" i="3"/>
  <c r="I78" i="3"/>
  <c r="J79" i="1"/>
  <c r="E78" i="1"/>
  <c r="B128" i="2"/>
  <c r="B124" i="2"/>
  <c r="D18" i="4"/>
  <c r="I17" i="4"/>
  <c r="P17" i="4" s="1"/>
  <c r="R17" i="4" s="1"/>
  <c r="F78" i="1"/>
  <c r="I4" i="4"/>
  <c r="P4" i="4" s="1"/>
  <c r="R4" i="4" s="1"/>
  <c r="F28" i="4"/>
  <c r="I131" i="2"/>
  <c r="H126" i="2"/>
  <c r="D126" i="2"/>
  <c r="B126" i="2"/>
  <c r="I127" i="2"/>
  <c r="E126" i="2"/>
  <c r="G13" i="4"/>
  <c r="G131" i="2"/>
  <c r="H131" i="2"/>
  <c r="C131" i="2"/>
  <c r="G128" i="2"/>
  <c r="F16" i="4"/>
  <c r="H16" i="4"/>
  <c r="I15" i="4"/>
  <c r="P15" i="4" s="1"/>
  <c r="R15" i="4" s="1"/>
  <c r="F14" i="4"/>
  <c r="C13" i="4"/>
  <c r="H129" i="2"/>
  <c r="E81" i="3" l="1"/>
  <c r="E28" i="4"/>
  <c r="B19" i="4"/>
  <c r="B32" i="4" s="1"/>
  <c r="D81" i="3"/>
  <c r="X32" i="4"/>
  <c r="Z32" i="4" s="1"/>
  <c r="C81" i="3"/>
  <c r="B81" i="3"/>
  <c r="F132" i="2"/>
  <c r="E19" i="4"/>
  <c r="T11" i="4"/>
  <c r="V11" i="4" s="1"/>
  <c r="P11" i="4"/>
  <c r="R11" i="4" s="1"/>
  <c r="D7" i="4"/>
  <c r="G7" i="4"/>
  <c r="I82" i="1"/>
  <c r="J32" i="4"/>
  <c r="T32" i="4" s="1"/>
  <c r="V32" i="4" s="1"/>
  <c r="T7" i="4"/>
  <c r="V7" i="4" s="1"/>
  <c r="I28" i="4"/>
  <c r="P28" i="4" s="1"/>
  <c r="R28" i="4" s="1"/>
  <c r="C132" i="2"/>
  <c r="C19" i="4"/>
  <c r="I132" i="2"/>
  <c r="G19" i="4"/>
  <c r="D132" i="2"/>
  <c r="D19" i="4"/>
  <c r="G82" i="1"/>
  <c r="H82" i="1"/>
  <c r="F82" i="1"/>
  <c r="D82" i="1"/>
  <c r="F7" i="4"/>
  <c r="H7" i="4"/>
  <c r="E7" i="4"/>
  <c r="C7" i="4"/>
  <c r="E82" i="1"/>
  <c r="J82" i="1"/>
  <c r="E132" i="2"/>
  <c r="C82" i="1"/>
  <c r="G132" i="2"/>
  <c r="I81" i="3"/>
  <c r="F81" i="3"/>
  <c r="H132" i="2"/>
  <c r="B132" i="2"/>
  <c r="I7" i="4"/>
  <c r="P7" i="4" s="1"/>
  <c r="R7" i="4" s="1"/>
  <c r="G81" i="3"/>
  <c r="H81" i="3"/>
  <c r="H19" i="4"/>
  <c r="F19" i="4"/>
  <c r="I19" i="4"/>
  <c r="G32" i="4" l="1"/>
  <c r="C32" i="4"/>
  <c r="E32" i="4"/>
  <c r="D32" i="4"/>
  <c r="H32" i="4"/>
  <c r="F32" i="4"/>
  <c r="I32" i="4"/>
  <c r="P32" i="4" s="1"/>
  <c r="R32" i="4" s="1"/>
  <c r="P19" i="4"/>
  <c r="R19" i="4" s="1"/>
</calcChain>
</file>

<file path=xl/sharedStrings.xml><?xml version="1.0" encoding="utf-8"?>
<sst xmlns="http://schemas.openxmlformats.org/spreadsheetml/2006/main" count="171" uniqueCount="49">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</sst>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6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3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3" fontId="21" fillId="0" borderId="36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20" fillId="0" borderId="49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6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7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6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6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8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60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4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5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13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3" fontId="20" fillId="0" borderId="48" xfId="20" applyNumberFormat="1" applyFont="1" applyBorder="1" applyAlignment="1">
      <alignment horizontal="center"/>
    </xf>
    <xf numFmtId="1" fontId="20" fillId="0" borderId="13" xfId="20" applyNumberFormat="1" applyFont="1" applyBorder="1" applyAlignment="1">
      <alignment horizontal="center"/>
    </xf>
    <xf numFmtId="3" fontId="20" fillId="0" borderId="12" xfId="20" applyNumberFormat="1" applyFont="1" applyBorder="1" applyAlignment="1">
      <alignment horizontal="center" vertical="center"/>
    </xf>
    <xf numFmtId="3" fontId="20" fillId="0" borderId="10" xfId="20" applyNumberFormat="1" applyFont="1" applyBorder="1" applyAlignment="1">
      <alignment horizontal="center" vertical="center"/>
    </xf>
    <xf numFmtId="3" fontId="20" fillId="0" borderId="14" xfId="20" applyNumberFormat="1" applyFont="1" applyBorder="1" applyAlignment="1">
      <alignment horizontal="center" vertical="center"/>
    </xf>
    <xf numFmtId="3" fontId="20" fillId="0" borderId="37" xfId="20" applyNumberFormat="1" applyFont="1" applyBorder="1" applyAlignment="1">
      <alignment horizontal="center" vertical="center"/>
    </xf>
    <xf numFmtId="1" fontId="20" fillId="0" borderId="13" xfId="20" applyNumberFormat="1" applyFont="1" applyBorder="1" applyAlignment="1">
      <alignment horizontal="center" vertical="center"/>
    </xf>
    <xf numFmtId="0" fontId="20" fillId="0" borderId="63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63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  <xf numFmtId="0" fontId="20" fillId="0" borderId="62" xfId="20" applyFont="1" applyBorder="1" applyAlignment="1">
      <alignment horizontal="center" vertical="top" wrapText="1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  <xf numFmtId="0" fontId="20" fillId="0" borderId="55" xfId="20" applyFont="1" applyBorder="1" applyAlignment="1">
      <alignment horizontal="center" vertical="top"/>
    </xf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Excel Built-in Normal" xfId="20"/>
    <cellStyle name="Chybně" xfId="21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KRAJ'!$A$77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KRAJ'!$B$77:$O$77</c:f>
              <c:numCache>
                <c:formatCode>#,##0</c:formatCode>
                <c:ptCount val="13"/>
                <c:pt idx="0">
                  <c:v>29468</c:v>
                </c:pt>
                <c:pt idx="1">
                  <c:v>34992</c:v>
                </c:pt>
                <c:pt idx="2">
                  <c:v>30272</c:v>
                </c:pt>
                <c:pt idx="3">
                  <c:v>29394</c:v>
                </c:pt>
                <c:pt idx="4">
                  <c:v>33374</c:v>
                </c:pt>
                <c:pt idx="5">
                  <c:v>33945</c:v>
                </c:pt>
                <c:pt idx="6">
                  <c:v>30129</c:v>
                </c:pt>
                <c:pt idx="7">
                  <c:v>40050</c:v>
                </c:pt>
                <c:pt idx="8">
                  <c:v>39851</c:v>
                </c:pt>
                <c:pt idx="9">
                  <c:v>41354</c:v>
                </c:pt>
                <c:pt idx="10">
                  <c:v>23670</c:v>
                </c:pt>
                <c:pt idx="11">
                  <c:v>24517</c:v>
                </c:pt>
                <c:pt idx="12">
                  <c:v>27158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KRAJ'!$A$78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KRAJ'!$B$78:$O$78</c:f>
              <c:numCache>
                <c:formatCode>#,##0</c:formatCode>
                <c:ptCount val="13"/>
                <c:pt idx="0">
                  <c:v>49752</c:v>
                </c:pt>
                <c:pt idx="1">
                  <c:v>44233</c:v>
                </c:pt>
                <c:pt idx="2">
                  <c:v>39957</c:v>
                </c:pt>
                <c:pt idx="3">
                  <c:v>37064</c:v>
                </c:pt>
                <c:pt idx="4">
                  <c:v>0</c:v>
                </c:pt>
                <c:pt idx="5">
                  <c:v>139016</c:v>
                </c:pt>
                <c:pt idx="6">
                  <c:v>113126</c:v>
                </c:pt>
                <c:pt idx="7">
                  <c:v>110810</c:v>
                </c:pt>
                <c:pt idx="8">
                  <c:v>96200</c:v>
                </c:pt>
                <c:pt idx="9">
                  <c:v>78200</c:v>
                </c:pt>
                <c:pt idx="10">
                  <c:v>54549</c:v>
                </c:pt>
                <c:pt idx="11">
                  <c:v>53657</c:v>
                </c:pt>
                <c:pt idx="12">
                  <c:v>59959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KRAJ'!$A$79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KRAJ'!$B$79:$O$79</c:f>
              <c:numCache>
                <c:formatCode>#,##0</c:formatCode>
                <c:ptCount val="13"/>
                <c:pt idx="0">
                  <c:v>42090</c:v>
                </c:pt>
                <c:pt idx="1">
                  <c:v>34187</c:v>
                </c:pt>
                <c:pt idx="2">
                  <c:v>34360</c:v>
                </c:pt>
                <c:pt idx="3">
                  <c:v>29980</c:v>
                </c:pt>
                <c:pt idx="4">
                  <c:v>33777</c:v>
                </c:pt>
                <c:pt idx="5">
                  <c:v>41782</c:v>
                </c:pt>
                <c:pt idx="6">
                  <c:v>44024</c:v>
                </c:pt>
                <c:pt idx="7">
                  <c:v>40164</c:v>
                </c:pt>
                <c:pt idx="8">
                  <c:v>40003</c:v>
                </c:pt>
                <c:pt idx="9">
                  <c:v>43226</c:v>
                </c:pt>
                <c:pt idx="10">
                  <c:v>33275</c:v>
                </c:pt>
                <c:pt idx="11">
                  <c:v>27134</c:v>
                </c:pt>
                <c:pt idx="12">
                  <c:v>33928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KRAJ'!$A$80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KRAJ'!$B$80:$O$80</c:f>
              <c:numCache>
                <c:formatCode>#,##0</c:formatCode>
                <c:ptCount val="13"/>
                <c:pt idx="0">
                  <c:v>50789</c:v>
                </c:pt>
                <c:pt idx="1">
                  <c:v>27495</c:v>
                </c:pt>
                <c:pt idx="2">
                  <c:v>26350</c:v>
                </c:pt>
                <c:pt idx="3">
                  <c:v>43309</c:v>
                </c:pt>
                <c:pt idx="4">
                  <c:v>55986</c:v>
                </c:pt>
                <c:pt idx="5">
                  <c:v>50015</c:v>
                </c:pt>
                <c:pt idx="6">
                  <c:v>56829</c:v>
                </c:pt>
                <c:pt idx="7">
                  <c:v>54615</c:v>
                </c:pt>
                <c:pt idx="8">
                  <c:v>50099</c:v>
                </c:pt>
                <c:pt idx="9">
                  <c:v>49464</c:v>
                </c:pt>
                <c:pt idx="10">
                  <c:v>59588</c:v>
                </c:pt>
                <c:pt idx="11">
                  <c:v>47886</c:v>
                </c:pt>
                <c:pt idx="12">
                  <c:v>32423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KRAJ'!$A$81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KRAJ'!$B$81:$O$81</c:f>
              <c:numCache>
                <c:formatCode>#,##0</c:formatCode>
                <c:ptCount val="13"/>
                <c:pt idx="0">
                  <c:v>71811</c:v>
                </c:pt>
                <c:pt idx="1">
                  <c:v>63574</c:v>
                </c:pt>
                <c:pt idx="2">
                  <c:v>68086</c:v>
                </c:pt>
                <c:pt idx="3">
                  <c:v>66672</c:v>
                </c:pt>
                <c:pt idx="4">
                  <c:v>77301</c:v>
                </c:pt>
                <c:pt idx="5">
                  <c:v>81212</c:v>
                </c:pt>
                <c:pt idx="6">
                  <c:v>82029</c:v>
                </c:pt>
                <c:pt idx="7">
                  <c:v>69344</c:v>
                </c:pt>
                <c:pt idx="8">
                  <c:v>78114</c:v>
                </c:pt>
                <c:pt idx="9">
                  <c:v>60476</c:v>
                </c:pt>
                <c:pt idx="10">
                  <c:v>51156</c:v>
                </c:pt>
                <c:pt idx="11">
                  <c:v>32740</c:v>
                </c:pt>
                <c:pt idx="12">
                  <c:v>38619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KRAJ'!$A$124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KRAJ'!$B$124:$N$124</c:f>
              <c:numCache>
                <c:formatCode>#,##0</c:formatCode>
                <c:ptCount val="13"/>
                <c:pt idx="0">
                  <c:v>54695</c:v>
                </c:pt>
                <c:pt idx="1">
                  <c:v>63242</c:v>
                </c:pt>
                <c:pt idx="2">
                  <c:v>58734</c:v>
                </c:pt>
                <c:pt idx="3">
                  <c:v>52243</c:v>
                </c:pt>
                <c:pt idx="4">
                  <c:v>59937</c:v>
                </c:pt>
                <c:pt idx="5">
                  <c:v>60087</c:v>
                </c:pt>
                <c:pt idx="6">
                  <c:v>68073</c:v>
                </c:pt>
                <c:pt idx="7">
                  <c:v>67963</c:v>
                </c:pt>
                <c:pt idx="8">
                  <c:v>67661</c:v>
                </c:pt>
                <c:pt idx="9">
                  <c:v>68049</c:v>
                </c:pt>
                <c:pt idx="10">
                  <c:v>56483</c:v>
                </c:pt>
                <c:pt idx="11">
                  <c:v>53086</c:v>
                </c:pt>
                <c:pt idx="12">
                  <c:v>54548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KRAJ'!$A$125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KRAJ'!$B$125:$N$125</c:f>
              <c:numCache>
                <c:formatCode>#,##0</c:formatCode>
                <c:ptCount val="13"/>
                <c:pt idx="0">
                  <c:v>38550</c:v>
                </c:pt>
                <c:pt idx="1">
                  <c:v>40148</c:v>
                </c:pt>
                <c:pt idx="2">
                  <c:v>36252</c:v>
                </c:pt>
                <c:pt idx="3">
                  <c:v>38168</c:v>
                </c:pt>
                <c:pt idx="4">
                  <c:v>41200</c:v>
                </c:pt>
                <c:pt idx="5">
                  <c:v>43919</c:v>
                </c:pt>
                <c:pt idx="6">
                  <c:v>53092</c:v>
                </c:pt>
                <c:pt idx="7">
                  <c:v>50150</c:v>
                </c:pt>
                <c:pt idx="8">
                  <c:v>49978</c:v>
                </c:pt>
                <c:pt idx="9">
                  <c:v>52727</c:v>
                </c:pt>
                <c:pt idx="10">
                  <c:v>33992</c:v>
                </c:pt>
                <c:pt idx="11">
                  <c:v>31232</c:v>
                </c:pt>
                <c:pt idx="12">
                  <c:v>55930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KRAJ'!$A$126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KRAJ'!$B$126:$N$126</c:f>
              <c:numCache>
                <c:formatCode>#,##0</c:formatCode>
                <c:ptCount val="13"/>
                <c:pt idx="0">
                  <c:v>14815</c:v>
                </c:pt>
                <c:pt idx="1">
                  <c:v>18338</c:v>
                </c:pt>
                <c:pt idx="2">
                  <c:v>19007</c:v>
                </c:pt>
                <c:pt idx="3">
                  <c:v>16962</c:v>
                </c:pt>
                <c:pt idx="4">
                  <c:v>18885</c:v>
                </c:pt>
                <c:pt idx="5">
                  <c:v>17086</c:v>
                </c:pt>
                <c:pt idx="6">
                  <c:v>19308</c:v>
                </c:pt>
                <c:pt idx="7">
                  <c:v>17478</c:v>
                </c:pt>
                <c:pt idx="8">
                  <c:v>19025</c:v>
                </c:pt>
                <c:pt idx="9">
                  <c:v>22699</c:v>
                </c:pt>
                <c:pt idx="10">
                  <c:v>18271</c:v>
                </c:pt>
                <c:pt idx="11">
                  <c:v>11568</c:v>
                </c:pt>
                <c:pt idx="12">
                  <c:v>17379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KRAJ'!$A$127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KRAJ'!$B$127:$N$127</c:f>
              <c:numCache>
                <c:formatCode>#,##0</c:formatCode>
                <c:ptCount val="13"/>
                <c:pt idx="0">
                  <c:v>27677</c:v>
                </c:pt>
                <c:pt idx="1">
                  <c:v>26815</c:v>
                </c:pt>
                <c:pt idx="2">
                  <c:v>23733</c:v>
                </c:pt>
                <c:pt idx="3">
                  <c:v>24282</c:v>
                </c:pt>
                <c:pt idx="4">
                  <c:v>24934</c:v>
                </c:pt>
                <c:pt idx="5">
                  <c:v>24497</c:v>
                </c:pt>
                <c:pt idx="6">
                  <c:v>27464</c:v>
                </c:pt>
                <c:pt idx="7">
                  <c:v>26005</c:v>
                </c:pt>
                <c:pt idx="8">
                  <c:v>25013</c:v>
                </c:pt>
                <c:pt idx="9">
                  <c:v>25735</c:v>
                </c:pt>
                <c:pt idx="10">
                  <c:v>17348</c:v>
                </c:pt>
                <c:pt idx="11">
                  <c:v>14096</c:v>
                </c:pt>
                <c:pt idx="12">
                  <c:v>14509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KRAJ'!$A$128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KRAJ'!$B$128:$N$128</c:f>
              <c:numCache>
                <c:formatCode>#,##0</c:formatCode>
                <c:ptCount val="13"/>
                <c:pt idx="0">
                  <c:v>29417</c:v>
                </c:pt>
                <c:pt idx="1">
                  <c:v>28402</c:v>
                </c:pt>
                <c:pt idx="2">
                  <c:v>31000</c:v>
                </c:pt>
                <c:pt idx="3">
                  <c:v>26228</c:v>
                </c:pt>
                <c:pt idx="4">
                  <c:v>29646</c:v>
                </c:pt>
                <c:pt idx="5">
                  <c:v>31671</c:v>
                </c:pt>
                <c:pt idx="6">
                  <c:v>34349</c:v>
                </c:pt>
                <c:pt idx="7">
                  <c:v>33515</c:v>
                </c:pt>
                <c:pt idx="8">
                  <c:v>34474</c:v>
                </c:pt>
                <c:pt idx="9">
                  <c:v>35611</c:v>
                </c:pt>
                <c:pt idx="10">
                  <c:v>27218</c:v>
                </c:pt>
                <c:pt idx="11">
                  <c:v>24583</c:v>
                </c:pt>
                <c:pt idx="12">
                  <c:v>27930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KRAJ'!$A$129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KRAJ'!$B$129:$N$129</c:f>
              <c:numCache>
                <c:formatCode>#,##0</c:formatCode>
                <c:ptCount val="13"/>
                <c:pt idx="0">
                  <c:v>122522</c:v>
                </c:pt>
                <c:pt idx="1">
                  <c:v>122122</c:v>
                </c:pt>
                <c:pt idx="2">
                  <c:v>106789</c:v>
                </c:pt>
                <c:pt idx="3">
                  <c:v>100100</c:v>
                </c:pt>
                <c:pt idx="4">
                  <c:v>114011</c:v>
                </c:pt>
                <c:pt idx="5">
                  <c:v>111202</c:v>
                </c:pt>
                <c:pt idx="6">
                  <c:v>126621</c:v>
                </c:pt>
                <c:pt idx="7">
                  <c:v>121511</c:v>
                </c:pt>
                <c:pt idx="8">
                  <c:v>115511</c:v>
                </c:pt>
                <c:pt idx="9">
                  <c:v>103777</c:v>
                </c:pt>
                <c:pt idx="10">
                  <c:v>60052</c:v>
                </c:pt>
                <c:pt idx="11">
                  <c:v>53112</c:v>
                </c:pt>
                <c:pt idx="12">
                  <c:v>88758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KRAJ'!$A$130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KRAJ'!$B$130:$N$130</c:f>
              <c:numCache>
                <c:formatCode>#,##0</c:formatCode>
                <c:ptCount val="13"/>
                <c:pt idx="0">
                  <c:v>91488</c:v>
                </c:pt>
                <c:pt idx="1">
                  <c:v>103255</c:v>
                </c:pt>
                <c:pt idx="2">
                  <c:v>98317</c:v>
                </c:pt>
                <c:pt idx="3">
                  <c:v>90767</c:v>
                </c:pt>
                <c:pt idx="4">
                  <c:v>100211</c:v>
                </c:pt>
                <c:pt idx="5">
                  <c:v>106255</c:v>
                </c:pt>
                <c:pt idx="6">
                  <c:v>109722</c:v>
                </c:pt>
                <c:pt idx="7">
                  <c:v>112148</c:v>
                </c:pt>
                <c:pt idx="8">
                  <c:v>109539</c:v>
                </c:pt>
                <c:pt idx="9">
                  <c:v>116948</c:v>
                </c:pt>
                <c:pt idx="10">
                  <c:v>99662</c:v>
                </c:pt>
                <c:pt idx="11">
                  <c:v>96985</c:v>
                </c:pt>
                <c:pt idx="12">
                  <c:v>85777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KRAJ'!$A$131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KRAJ'!$B$131:$N$131</c:f>
              <c:numCache>
                <c:formatCode>#,##0</c:formatCode>
                <c:ptCount val="13"/>
                <c:pt idx="0">
                  <c:v>20508</c:v>
                </c:pt>
                <c:pt idx="1">
                  <c:v>18458</c:v>
                </c:pt>
                <c:pt idx="2">
                  <c:v>15949</c:v>
                </c:pt>
                <c:pt idx="3">
                  <c:v>16358</c:v>
                </c:pt>
                <c:pt idx="4">
                  <c:v>35894</c:v>
                </c:pt>
                <c:pt idx="5">
                  <c:v>33306</c:v>
                </c:pt>
                <c:pt idx="6">
                  <c:v>33689</c:v>
                </c:pt>
                <c:pt idx="7">
                  <c:v>33033</c:v>
                </c:pt>
                <c:pt idx="8">
                  <c:v>32367</c:v>
                </c:pt>
                <c:pt idx="9">
                  <c:v>29239</c:v>
                </c:pt>
                <c:pt idx="10">
                  <c:v>22235</c:v>
                </c:pt>
                <c:pt idx="11">
                  <c:v>17912</c:v>
                </c:pt>
                <c:pt idx="12">
                  <c:v>21245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KRAJ'!$A$76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KRAJ'!$B$76:$N$76</c:f>
              <c:numCache>
                <c:formatCode>#,##0</c:formatCode>
                <c:ptCount val="13"/>
                <c:pt idx="0">
                  <c:v>25484</c:v>
                </c:pt>
                <c:pt idx="1">
                  <c:v>31172</c:v>
                </c:pt>
                <c:pt idx="2">
                  <c:v>29283</c:v>
                </c:pt>
                <c:pt idx="3">
                  <c:v>30304</c:v>
                </c:pt>
                <c:pt idx="4">
                  <c:v>36773</c:v>
                </c:pt>
                <c:pt idx="5">
                  <c:v>43548</c:v>
                </c:pt>
                <c:pt idx="6">
                  <c:v>34635</c:v>
                </c:pt>
                <c:pt idx="7">
                  <c:v>40526</c:v>
                </c:pt>
                <c:pt idx="8">
                  <c:v>33755</c:v>
                </c:pt>
                <c:pt idx="9">
                  <c:v>34198</c:v>
                </c:pt>
                <c:pt idx="10">
                  <c:v>21441</c:v>
                </c:pt>
                <c:pt idx="11">
                  <c:v>13307</c:v>
                </c:pt>
                <c:pt idx="12">
                  <c:v>13753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KRAJ'!$A$77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KRAJ'!$B$77:$N$77</c:f>
              <c:numCache>
                <c:formatCode>#,##0</c:formatCode>
                <c:ptCount val="13"/>
                <c:pt idx="0">
                  <c:v>11112</c:v>
                </c:pt>
                <c:pt idx="1">
                  <c:v>12181</c:v>
                </c:pt>
                <c:pt idx="2">
                  <c:v>11002</c:v>
                </c:pt>
                <c:pt idx="3">
                  <c:v>9523</c:v>
                </c:pt>
                <c:pt idx="4">
                  <c:v>10127</c:v>
                </c:pt>
                <c:pt idx="5">
                  <c:v>911</c:v>
                </c:pt>
                <c:pt idx="6">
                  <c:v>3135</c:v>
                </c:pt>
                <c:pt idx="7">
                  <c:v>11488</c:v>
                </c:pt>
                <c:pt idx="8">
                  <c:v>11010</c:v>
                </c:pt>
                <c:pt idx="9">
                  <c:v>11701</c:v>
                </c:pt>
                <c:pt idx="10">
                  <c:v>10450</c:v>
                </c:pt>
                <c:pt idx="11">
                  <c:v>10149</c:v>
                </c:pt>
                <c:pt idx="12">
                  <c:v>10276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KRAJ'!$A$78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KRAJ'!$B$78:$N$78</c:f>
              <c:numCache>
                <c:formatCode>#,##0</c:formatCode>
                <c:ptCount val="13"/>
                <c:pt idx="0">
                  <c:v>29854</c:v>
                </c:pt>
                <c:pt idx="1">
                  <c:v>36416</c:v>
                </c:pt>
                <c:pt idx="2">
                  <c:v>26076</c:v>
                </c:pt>
                <c:pt idx="3">
                  <c:v>36690</c:v>
                </c:pt>
                <c:pt idx="4">
                  <c:v>51610</c:v>
                </c:pt>
                <c:pt idx="5">
                  <c:v>50888</c:v>
                </c:pt>
                <c:pt idx="6">
                  <c:v>50249</c:v>
                </c:pt>
                <c:pt idx="7">
                  <c:v>48318</c:v>
                </c:pt>
                <c:pt idx="8">
                  <c:v>52657</c:v>
                </c:pt>
                <c:pt idx="9">
                  <c:v>53292</c:v>
                </c:pt>
                <c:pt idx="10">
                  <c:v>26641</c:v>
                </c:pt>
                <c:pt idx="11">
                  <c:v>29086</c:v>
                </c:pt>
                <c:pt idx="12">
                  <c:v>32825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KRAJ'!$A$79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KRAJ'!$B$79:$N$79</c:f>
              <c:numCache>
                <c:formatCode>#,##0</c:formatCode>
                <c:ptCount val="13"/>
                <c:pt idx="0">
                  <c:v>11664</c:v>
                </c:pt>
                <c:pt idx="1">
                  <c:v>13055</c:v>
                </c:pt>
                <c:pt idx="2">
                  <c:v>16705</c:v>
                </c:pt>
                <c:pt idx="3">
                  <c:v>19385</c:v>
                </c:pt>
                <c:pt idx="4">
                  <c:v>23922</c:v>
                </c:pt>
                <c:pt idx="5">
                  <c:v>22614</c:v>
                </c:pt>
                <c:pt idx="6">
                  <c:v>25872</c:v>
                </c:pt>
                <c:pt idx="7">
                  <c:v>29323</c:v>
                </c:pt>
                <c:pt idx="8">
                  <c:v>15270</c:v>
                </c:pt>
                <c:pt idx="9">
                  <c:v>10758</c:v>
                </c:pt>
                <c:pt idx="10">
                  <c:v>42679</c:v>
                </c:pt>
                <c:pt idx="11">
                  <c:v>31383</c:v>
                </c:pt>
                <c:pt idx="12">
                  <c:v>28652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SYCHROV'!$B$7:$N$7</c:f>
              <c:numCache>
                <c:formatCode>#,##0</c:formatCode>
                <c:ptCount val="13"/>
                <c:pt idx="0">
                  <c:v>243910</c:v>
                </c:pt>
                <c:pt idx="1">
                  <c:v>204481</c:v>
                </c:pt>
                <c:pt idx="2">
                  <c:v>199025</c:v>
                </c:pt>
                <c:pt idx="3">
                  <c:v>206419</c:v>
                </c:pt>
                <c:pt idx="4">
                  <c:v>200438</c:v>
                </c:pt>
                <c:pt idx="5">
                  <c:v>345970</c:v>
                </c:pt>
                <c:pt idx="6">
                  <c:v>326137</c:v>
                </c:pt>
                <c:pt idx="7">
                  <c:v>314983</c:v>
                </c:pt>
                <c:pt idx="8">
                  <c:v>304267</c:v>
                </c:pt>
                <c:pt idx="9">
                  <c:v>272720</c:v>
                </c:pt>
                <c:pt idx="10">
                  <c:v>222238</c:v>
                </c:pt>
                <c:pt idx="11">
                  <c:v>185934</c:v>
                </c:pt>
                <c:pt idx="12">
                  <c:v>192087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SYCHROV'!$B$19:$N$19</c:f>
              <c:numCache>
                <c:formatCode>#,##0</c:formatCode>
                <c:ptCount val="13"/>
                <c:pt idx="0">
                  <c:v>399672</c:v>
                </c:pt>
                <c:pt idx="1">
                  <c:v>420780</c:v>
                </c:pt>
                <c:pt idx="2">
                  <c:v>389781</c:v>
                </c:pt>
                <c:pt idx="3">
                  <c:v>365108</c:v>
                </c:pt>
                <c:pt idx="4">
                  <c:v>424718</c:v>
                </c:pt>
                <c:pt idx="5">
                  <c:v>428023</c:v>
                </c:pt>
                <c:pt idx="6">
                  <c:v>472318</c:v>
                </c:pt>
                <c:pt idx="7">
                  <c:v>461803</c:v>
                </c:pt>
                <c:pt idx="8">
                  <c:v>453568</c:v>
                </c:pt>
                <c:pt idx="9">
                  <c:v>454785</c:v>
                </c:pt>
                <c:pt idx="10">
                  <c:v>335261</c:v>
                </c:pt>
                <c:pt idx="11">
                  <c:v>302574</c:v>
                </c:pt>
                <c:pt idx="12">
                  <c:v>366076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SYCHROV'!$B$28:$N$28</c:f>
              <c:numCache>
                <c:formatCode>#,##0</c:formatCode>
                <c:ptCount val="13"/>
                <c:pt idx="0">
                  <c:v>133004</c:v>
                </c:pt>
                <c:pt idx="1">
                  <c:v>166238</c:v>
                </c:pt>
                <c:pt idx="2">
                  <c:v>151509</c:v>
                </c:pt>
                <c:pt idx="3">
                  <c:v>154165</c:v>
                </c:pt>
                <c:pt idx="4">
                  <c:v>196473</c:v>
                </c:pt>
                <c:pt idx="5">
                  <c:v>181567</c:v>
                </c:pt>
                <c:pt idx="6">
                  <c:v>188108</c:v>
                </c:pt>
                <c:pt idx="7">
                  <c:v>211268</c:v>
                </c:pt>
                <c:pt idx="8">
                  <c:v>187017</c:v>
                </c:pt>
                <c:pt idx="9">
                  <c:v>109949</c:v>
                </c:pt>
                <c:pt idx="10">
                  <c:v>101211</c:v>
                </c:pt>
                <c:pt idx="11">
                  <c:v>83925</c:v>
                </c:pt>
                <c:pt idx="12">
                  <c:v>85506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SYCHROV'!$B$32:$N$32</c:f>
              <c:numCache>
                <c:formatCode>#,##0</c:formatCode>
                <c:ptCount val="13"/>
                <c:pt idx="0">
                  <c:v>776586</c:v>
                </c:pt>
                <c:pt idx="1">
                  <c:v>791499</c:v>
                </c:pt>
                <c:pt idx="2">
                  <c:v>740315</c:v>
                </c:pt>
                <c:pt idx="3">
                  <c:v>725692</c:v>
                </c:pt>
                <c:pt idx="4">
                  <c:v>821629</c:v>
                </c:pt>
                <c:pt idx="5">
                  <c:v>955560</c:v>
                </c:pt>
                <c:pt idx="6">
                  <c:v>986563</c:v>
                </c:pt>
                <c:pt idx="7">
                  <c:v>988054</c:v>
                </c:pt>
                <c:pt idx="8">
                  <c:v>944852</c:v>
                </c:pt>
                <c:pt idx="9">
                  <c:v>837454</c:v>
                </c:pt>
                <c:pt idx="10">
                  <c:v>658710</c:v>
                </c:pt>
                <c:pt idx="11">
                  <c:v>572433</c:v>
                </c:pt>
                <c:pt idx="12">
                  <c:v>643669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84</xdr:row>
      <xdr:rowOff>57150</xdr:rowOff>
    </xdr:from>
    <xdr:to>
      <xdr:col>12</xdr:col>
      <xdr:colOff>323850</xdr:colOff>
      <xdr:row>111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133</xdr:row>
      <xdr:rowOff>95250</xdr:rowOff>
    </xdr:from>
    <xdr:to>
      <xdr:col>11</xdr:col>
      <xdr:colOff>200025</xdr:colOff>
      <xdr:row>159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83</xdr:row>
      <xdr:rowOff>9525</xdr:rowOff>
    </xdr:from>
    <xdr:to>
      <xdr:col>11</xdr:col>
      <xdr:colOff>123825</xdr:colOff>
      <xdr:row>111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20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6"/>
  <sheetViews>
    <sheetView topLeftCell="A37" zoomScale="110" zoomScaleNormal="110" workbookViewId="0">
      <selection activeCell="R56" sqref="R56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x14ac:dyDescent="0.2">
      <c r="A2" s="141" t="s">
        <v>15</v>
      </c>
      <c r="B2" s="127">
        <v>2022</v>
      </c>
      <c r="C2" s="128"/>
      <c r="D2" s="129">
        <v>0</v>
      </c>
      <c r="E2" s="129">
        <v>0</v>
      </c>
      <c r="F2" s="129">
        <v>0</v>
      </c>
      <c r="G2" s="129">
        <v>2942</v>
      </c>
      <c r="H2" s="129">
        <v>2487</v>
      </c>
      <c r="I2" s="129">
        <v>2824</v>
      </c>
      <c r="J2" s="129">
        <v>5420</v>
      </c>
      <c r="K2" s="129">
        <v>8190</v>
      </c>
      <c r="L2" s="129">
        <v>2000</v>
      </c>
      <c r="M2" s="129">
        <v>1452</v>
      </c>
      <c r="N2" s="129">
        <v>1843</v>
      </c>
      <c r="O2" s="132"/>
      <c r="P2" s="131">
        <f>SUM(D2:O2)</f>
        <v>27158</v>
      </c>
    </row>
    <row r="3" spans="1:16" ht="13.5" customHeight="1" x14ac:dyDescent="0.2">
      <c r="A3" s="142"/>
      <c r="B3" s="6">
        <v>2021</v>
      </c>
      <c r="C3" s="11"/>
      <c r="D3" s="126">
        <v>0</v>
      </c>
      <c r="E3" s="11">
        <v>0</v>
      </c>
      <c r="F3" s="11">
        <v>0</v>
      </c>
      <c r="G3" s="11">
        <v>0</v>
      </c>
      <c r="H3" s="11">
        <v>12</v>
      </c>
      <c r="I3" s="85">
        <v>1842</v>
      </c>
      <c r="J3" s="85">
        <v>9234</v>
      </c>
      <c r="K3" s="85">
        <v>9284</v>
      </c>
      <c r="L3" s="11">
        <v>2783</v>
      </c>
      <c r="M3" s="11">
        <v>1362</v>
      </c>
      <c r="N3" s="11">
        <v>0</v>
      </c>
      <c r="O3" s="115">
        <v>0</v>
      </c>
      <c r="P3" s="10">
        <f>SUM(D3:O3)</f>
        <v>24517</v>
      </c>
    </row>
    <row r="4" spans="1:16" ht="13.5" customHeight="1" x14ac:dyDescent="0.2">
      <c r="A4" s="142"/>
      <c r="B4" s="6">
        <v>2020</v>
      </c>
      <c r="C4" s="11"/>
      <c r="D4" s="113">
        <v>85</v>
      </c>
      <c r="E4" s="82">
        <v>0</v>
      </c>
      <c r="F4" s="82">
        <v>0</v>
      </c>
      <c r="G4" s="82">
        <v>0</v>
      </c>
      <c r="H4" s="82">
        <v>398</v>
      </c>
      <c r="I4" s="83">
        <v>2081</v>
      </c>
      <c r="J4" s="83">
        <v>8925</v>
      </c>
      <c r="K4" s="83">
        <v>8977</v>
      </c>
      <c r="L4" s="82">
        <v>2789</v>
      </c>
      <c r="M4" s="82">
        <v>415</v>
      </c>
      <c r="N4" s="82">
        <v>0</v>
      </c>
      <c r="O4" s="101">
        <v>0</v>
      </c>
      <c r="P4" s="10">
        <f>SUM(D4:O4)</f>
        <v>23670</v>
      </c>
    </row>
    <row r="5" spans="1:16" ht="13.5" customHeight="1" thickBot="1" x14ac:dyDescent="0.25">
      <c r="A5" s="142"/>
      <c r="B5" s="6">
        <v>2019</v>
      </c>
      <c r="C5" s="51"/>
      <c r="D5" s="113">
        <v>0</v>
      </c>
      <c r="E5" s="82">
        <v>0</v>
      </c>
      <c r="F5" s="82">
        <v>184</v>
      </c>
      <c r="G5" s="83">
        <v>3582</v>
      </c>
      <c r="H5" s="83">
        <v>4075</v>
      </c>
      <c r="I5" s="83">
        <v>2502</v>
      </c>
      <c r="J5" s="83">
        <v>8879</v>
      </c>
      <c r="K5" s="83">
        <v>10139</v>
      </c>
      <c r="L5" s="83">
        <v>2518</v>
      </c>
      <c r="M5" s="82">
        <v>1283</v>
      </c>
      <c r="N5" s="82">
        <v>694</v>
      </c>
      <c r="O5" s="91">
        <v>7498</v>
      </c>
      <c r="P5" s="13">
        <f>SUM(D5:O5)</f>
        <v>41354</v>
      </c>
    </row>
    <row r="6" spans="1:16" ht="13.5" customHeight="1" thickTop="1" thickBot="1" x14ac:dyDescent="0.25">
      <c r="A6" s="142"/>
      <c r="B6" s="6">
        <v>2018</v>
      </c>
      <c r="C6" s="3"/>
      <c r="D6" s="113">
        <v>0</v>
      </c>
      <c r="E6" s="105">
        <v>0</v>
      </c>
      <c r="F6" s="83">
        <v>2638</v>
      </c>
      <c r="G6" s="83">
        <v>2687</v>
      </c>
      <c r="H6" s="83">
        <v>3990</v>
      </c>
      <c r="I6" s="83">
        <v>3182</v>
      </c>
      <c r="J6" s="83">
        <v>8630</v>
      </c>
      <c r="K6" s="83">
        <v>7601</v>
      </c>
      <c r="L6" s="83">
        <v>3184</v>
      </c>
      <c r="M6" s="82">
        <v>911</v>
      </c>
      <c r="N6" s="82">
        <v>25</v>
      </c>
      <c r="O6" s="37">
        <v>7003</v>
      </c>
      <c r="P6" s="13">
        <f t="shared" ref="P6:P13" si="0">SUM(D6:O6)</f>
        <v>39851</v>
      </c>
    </row>
    <row r="7" spans="1:16" ht="13.5" customHeight="1" thickTop="1" thickBot="1" x14ac:dyDescent="0.25">
      <c r="A7" s="142"/>
      <c r="B7" s="6">
        <v>2017</v>
      </c>
      <c r="C7" s="3"/>
      <c r="D7" s="104">
        <v>0</v>
      </c>
      <c r="E7" s="83">
        <v>0</v>
      </c>
      <c r="F7" s="83">
        <v>0</v>
      </c>
      <c r="G7" s="83">
        <v>3571</v>
      </c>
      <c r="H7" s="83">
        <v>2983</v>
      </c>
      <c r="I7" s="83">
        <v>2893</v>
      </c>
      <c r="J7" s="83">
        <v>9402</v>
      </c>
      <c r="K7" s="83">
        <v>8355</v>
      </c>
      <c r="L7" s="83">
        <v>3118</v>
      </c>
      <c r="M7" s="83">
        <v>1026</v>
      </c>
      <c r="N7" s="83">
        <v>2729</v>
      </c>
      <c r="O7" s="91">
        <v>5973</v>
      </c>
      <c r="P7" s="10">
        <f t="shared" si="0"/>
        <v>40050</v>
      </c>
    </row>
    <row r="8" spans="1:16" ht="13.5" customHeight="1" thickTop="1" x14ac:dyDescent="0.2">
      <c r="A8" s="142"/>
      <c r="B8" s="6">
        <v>2016</v>
      </c>
      <c r="C8" s="7"/>
      <c r="D8" s="8">
        <v>0</v>
      </c>
      <c r="E8" s="9">
        <v>0</v>
      </c>
      <c r="F8" s="9">
        <v>3598</v>
      </c>
      <c r="G8" s="9">
        <v>1104</v>
      </c>
      <c r="H8" s="9">
        <v>2490</v>
      </c>
      <c r="I8" s="9">
        <v>2780</v>
      </c>
      <c r="J8" s="9">
        <v>7259</v>
      </c>
      <c r="K8" s="9">
        <v>6939</v>
      </c>
      <c r="L8" s="9">
        <v>3228</v>
      </c>
      <c r="M8" s="9">
        <v>1100</v>
      </c>
      <c r="N8" s="9">
        <v>1631</v>
      </c>
      <c r="O8" s="9">
        <v>0</v>
      </c>
      <c r="P8" s="10">
        <f t="shared" si="0"/>
        <v>30129</v>
      </c>
    </row>
    <row r="9" spans="1:16" ht="13.5" customHeight="1" x14ac:dyDescent="0.2">
      <c r="A9" s="142"/>
      <c r="B9" s="6">
        <v>2015</v>
      </c>
      <c r="C9" s="11"/>
      <c r="D9" s="8">
        <v>0</v>
      </c>
      <c r="E9" s="9">
        <v>0</v>
      </c>
      <c r="F9" s="9">
        <v>704</v>
      </c>
      <c r="G9" s="9">
        <v>2937</v>
      </c>
      <c r="H9" s="9">
        <v>2857</v>
      </c>
      <c r="I9" s="9">
        <v>2969</v>
      </c>
      <c r="J9" s="9">
        <v>6340</v>
      </c>
      <c r="K9" s="9">
        <v>6147</v>
      </c>
      <c r="L9" s="9">
        <v>2702</v>
      </c>
      <c r="M9" s="9">
        <v>1206</v>
      </c>
      <c r="N9" s="9">
        <v>1326</v>
      </c>
      <c r="O9" s="12">
        <v>6757</v>
      </c>
      <c r="P9" s="10">
        <f t="shared" si="0"/>
        <v>33945</v>
      </c>
    </row>
    <row r="10" spans="1:16" ht="13.5" customHeight="1" x14ac:dyDescent="0.2">
      <c r="A10" s="142"/>
      <c r="B10" s="6">
        <v>2014</v>
      </c>
      <c r="C10" s="11"/>
      <c r="D10" s="8">
        <v>0</v>
      </c>
      <c r="E10" s="9">
        <v>0</v>
      </c>
      <c r="F10" s="9">
        <v>0</v>
      </c>
      <c r="G10" s="9">
        <v>3522</v>
      </c>
      <c r="H10" s="9">
        <v>2668</v>
      </c>
      <c r="I10" s="9">
        <v>2318</v>
      </c>
      <c r="J10" s="9">
        <v>7259</v>
      </c>
      <c r="K10" s="9">
        <v>7653</v>
      </c>
      <c r="L10" s="9">
        <v>1715</v>
      </c>
      <c r="M10" s="9">
        <v>1047</v>
      </c>
      <c r="N10" s="9">
        <v>4201</v>
      </c>
      <c r="O10" s="12">
        <v>2991</v>
      </c>
      <c r="P10" s="13">
        <f t="shared" si="0"/>
        <v>33374</v>
      </c>
    </row>
    <row r="11" spans="1:16" ht="12" customHeight="1" x14ac:dyDescent="0.2">
      <c r="A11" s="142"/>
      <c r="B11" s="6">
        <v>2013</v>
      </c>
      <c r="C11" s="11"/>
      <c r="D11" s="14">
        <v>0</v>
      </c>
      <c r="E11" s="15">
        <v>0</v>
      </c>
      <c r="F11" s="15">
        <v>2122</v>
      </c>
      <c r="G11" s="15">
        <v>1009</v>
      </c>
      <c r="H11" s="15">
        <v>2084</v>
      </c>
      <c r="I11" s="15">
        <v>2646</v>
      </c>
      <c r="J11" s="15">
        <v>5749</v>
      </c>
      <c r="K11" s="15">
        <v>6102</v>
      </c>
      <c r="L11" s="15">
        <v>1970</v>
      </c>
      <c r="M11" s="15">
        <v>1026</v>
      </c>
      <c r="N11" s="15">
        <v>3344</v>
      </c>
      <c r="O11" s="16">
        <v>3342</v>
      </c>
      <c r="P11" s="13">
        <f t="shared" si="0"/>
        <v>29394</v>
      </c>
    </row>
    <row r="12" spans="1:16" ht="12" customHeight="1" x14ac:dyDescent="0.2">
      <c r="A12" s="142"/>
      <c r="B12" s="17">
        <v>2012</v>
      </c>
      <c r="C12" s="18"/>
      <c r="D12" s="14">
        <v>43</v>
      </c>
      <c r="E12" s="15">
        <v>73</v>
      </c>
      <c r="F12" s="15">
        <v>272</v>
      </c>
      <c r="G12" s="15">
        <v>3341</v>
      </c>
      <c r="H12" s="15">
        <v>2357</v>
      </c>
      <c r="I12" s="15">
        <v>2200</v>
      </c>
      <c r="J12" s="15">
        <v>5750</v>
      </c>
      <c r="K12" s="15">
        <v>6802</v>
      </c>
      <c r="L12" s="15">
        <v>2142</v>
      </c>
      <c r="M12" s="15">
        <v>448</v>
      </c>
      <c r="N12" s="15">
        <v>2636</v>
      </c>
      <c r="O12" s="16">
        <v>4208</v>
      </c>
      <c r="P12" s="13">
        <f t="shared" si="0"/>
        <v>30272</v>
      </c>
    </row>
    <row r="13" spans="1:16" ht="12" customHeight="1" x14ac:dyDescent="0.2">
      <c r="A13" s="143"/>
      <c r="B13" s="17">
        <v>2011</v>
      </c>
      <c r="C13" s="19"/>
      <c r="D13" s="20">
        <v>57</v>
      </c>
      <c r="E13" s="21">
        <v>131</v>
      </c>
      <c r="F13" s="21">
        <v>365</v>
      </c>
      <c r="G13" s="21">
        <v>3718</v>
      </c>
      <c r="H13" s="21">
        <v>2550</v>
      </c>
      <c r="I13" s="21">
        <v>3027</v>
      </c>
      <c r="J13" s="21">
        <v>8520</v>
      </c>
      <c r="K13" s="21">
        <v>6482</v>
      </c>
      <c r="L13" s="21">
        <v>2530</v>
      </c>
      <c r="M13" s="21">
        <v>926</v>
      </c>
      <c r="N13" s="21">
        <v>3344</v>
      </c>
      <c r="O13" s="22">
        <v>3342</v>
      </c>
      <c r="P13" s="23">
        <f t="shared" si="0"/>
        <v>34992</v>
      </c>
    </row>
    <row r="14" spans="1:16" ht="12" customHeight="1" thickBot="1" x14ac:dyDescent="0.25">
      <c r="A14" s="24" t="s">
        <v>16</v>
      </c>
      <c r="B14" s="25"/>
      <c r="C14" s="25"/>
      <c r="D14" s="26">
        <f>AVERAGE(D2:D13)</f>
        <v>15.416666666666666</v>
      </c>
      <c r="E14" s="26">
        <f>AVERAGE(E2:E13)</f>
        <v>17</v>
      </c>
      <c r="F14" s="26">
        <f t="shared" ref="F14:O14" si="1">AVERAGE(F2:F13)</f>
        <v>823.58333333333337</v>
      </c>
      <c r="G14" s="26">
        <f t="shared" si="1"/>
        <v>2367.75</v>
      </c>
      <c r="H14" s="26">
        <f t="shared" si="1"/>
        <v>2412.5833333333335</v>
      </c>
      <c r="I14" s="26">
        <f t="shared" si="1"/>
        <v>2605.3333333333335</v>
      </c>
      <c r="J14" s="26">
        <f t="shared" si="1"/>
        <v>7613.916666666667</v>
      </c>
      <c r="K14" s="26">
        <f t="shared" si="1"/>
        <v>7722.583333333333</v>
      </c>
      <c r="L14" s="26">
        <f t="shared" si="1"/>
        <v>2556.5833333333335</v>
      </c>
      <c r="M14" s="26">
        <f t="shared" si="1"/>
        <v>1016.8333333333334</v>
      </c>
      <c r="N14" s="26">
        <f t="shared" si="1"/>
        <v>1814.4166666666667</v>
      </c>
      <c r="O14" s="26">
        <f t="shared" si="1"/>
        <v>3737.6363636363635</v>
      </c>
      <c r="P14" s="28">
        <f>AVERAGE(P2:P13)</f>
        <v>32392.166666666668</v>
      </c>
    </row>
    <row r="15" spans="1:16" ht="12" customHeight="1" thickTop="1" x14ac:dyDescent="0.2">
      <c r="B15" s="29"/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ht="12" customHeight="1" thickBot="1" x14ac:dyDescent="0.25">
      <c r="B16" s="29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ht="12" customHeight="1" thickTop="1" x14ac:dyDescent="0.2">
      <c r="A17" s="141" t="s">
        <v>17</v>
      </c>
      <c r="B17" s="127">
        <v>2022</v>
      </c>
      <c r="C17" s="128"/>
      <c r="D17" s="129">
        <v>73</v>
      </c>
      <c r="E17" s="129">
        <v>68</v>
      </c>
      <c r="F17" s="129">
        <v>216</v>
      </c>
      <c r="G17" s="129">
        <v>4286</v>
      </c>
      <c r="H17" s="129">
        <v>6509</v>
      </c>
      <c r="I17" s="129">
        <v>6458</v>
      </c>
      <c r="J17" s="129">
        <v>14853</v>
      </c>
      <c r="K17" s="129">
        <v>14943</v>
      </c>
      <c r="L17" s="129">
        <v>6138</v>
      </c>
      <c r="M17" s="129">
        <v>5115</v>
      </c>
      <c r="N17" s="129">
        <v>1300</v>
      </c>
      <c r="O17" s="130"/>
      <c r="P17" s="131">
        <f>SUM(D17:O17)</f>
        <v>59959</v>
      </c>
    </row>
    <row r="18" spans="1:16" ht="12" customHeight="1" x14ac:dyDescent="0.2">
      <c r="A18" s="142"/>
      <c r="B18" s="101">
        <v>2021</v>
      </c>
      <c r="C18" s="11"/>
      <c r="D18" s="108">
        <v>0</v>
      </c>
      <c r="E18" s="83">
        <v>0</v>
      </c>
      <c r="F18" s="83">
        <v>0</v>
      </c>
      <c r="G18" s="83">
        <v>0</v>
      </c>
      <c r="H18" s="83">
        <v>445</v>
      </c>
      <c r="I18" s="83">
        <v>5681</v>
      </c>
      <c r="J18" s="83">
        <v>16324</v>
      </c>
      <c r="K18" s="83">
        <v>16591</v>
      </c>
      <c r="L18" s="83">
        <v>8990</v>
      </c>
      <c r="M18" s="83">
        <v>4647</v>
      </c>
      <c r="N18" s="83">
        <v>979</v>
      </c>
      <c r="O18" s="91">
        <v>0</v>
      </c>
      <c r="P18" s="37">
        <f>SUM(D18:O18)</f>
        <v>53657</v>
      </c>
    </row>
    <row r="19" spans="1:16" ht="12" customHeight="1" x14ac:dyDescent="0.2">
      <c r="A19" s="142"/>
      <c r="B19" s="101">
        <v>2020</v>
      </c>
      <c r="C19" s="105"/>
      <c r="D19" s="83">
        <v>0</v>
      </c>
      <c r="E19" s="83">
        <v>0</v>
      </c>
      <c r="F19" s="83">
        <v>21</v>
      </c>
      <c r="G19" s="83">
        <v>0</v>
      </c>
      <c r="H19" s="83">
        <v>712</v>
      </c>
      <c r="I19" s="83">
        <v>5153</v>
      </c>
      <c r="J19" s="83">
        <v>19450</v>
      </c>
      <c r="K19" s="83">
        <v>19981</v>
      </c>
      <c r="L19" s="83">
        <v>7964</v>
      </c>
      <c r="M19" s="83">
        <v>1268</v>
      </c>
      <c r="N19" s="83">
        <v>0</v>
      </c>
      <c r="O19" s="84">
        <v>0</v>
      </c>
      <c r="P19" s="10">
        <f>SUM(D19:O19)</f>
        <v>54549</v>
      </c>
    </row>
    <row r="20" spans="1:16" ht="12" customHeight="1" x14ac:dyDescent="0.2">
      <c r="A20" s="142"/>
      <c r="B20" s="101">
        <v>2019</v>
      </c>
      <c r="C20" s="105"/>
      <c r="D20" s="83">
        <v>0</v>
      </c>
      <c r="E20" s="83">
        <v>0</v>
      </c>
      <c r="F20" s="83">
        <v>1106</v>
      </c>
      <c r="G20" s="83">
        <v>6372</v>
      </c>
      <c r="H20" s="83">
        <v>10021</v>
      </c>
      <c r="I20" s="83">
        <v>10356</v>
      </c>
      <c r="J20" s="83">
        <v>15582</v>
      </c>
      <c r="K20" s="83">
        <v>17701</v>
      </c>
      <c r="L20" s="83">
        <v>8946</v>
      </c>
      <c r="M20" s="83">
        <v>6998</v>
      </c>
      <c r="N20" s="83">
        <v>1078</v>
      </c>
      <c r="O20" s="84">
        <v>40</v>
      </c>
      <c r="P20" s="10">
        <f>SUM(D20:O20)</f>
        <v>78200</v>
      </c>
    </row>
    <row r="21" spans="1:16" ht="12" customHeight="1" x14ac:dyDescent="0.2">
      <c r="A21" s="142"/>
      <c r="B21" s="101">
        <v>2018</v>
      </c>
      <c r="C21" s="105"/>
      <c r="D21" s="83">
        <v>0</v>
      </c>
      <c r="E21" s="83">
        <v>66</v>
      </c>
      <c r="F21" s="83">
        <v>1064</v>
      </c>
      <c r="G21" s="83">
        <v>6665</v>
      </c>
      <c r="H21" s="83">
        <v>9288</v>
      </c>
      <c r="I21" s="83">
        <v>14801</v>
      </c>
      <c r="J21" s="83">
        <v>23772</v>
      </c>
      <c r="K21" s="83">
        <v>16804</v>
      </c>
      <c r="L21" s="83">
        <v>15471</v>
      </c>
      <c r="M21" s="83">
        <v>7017</v>
      </c>
      <c r="N21" s="83">
        <v>1252</v>
      </c>
      <c r="O21" s="84">
        <v>0</v>
      </c>
      <c r="P21" s="10">
        <f t="shared" ref="P21:P28" si="2">SUM(D21:O21)</f>
        <v>96200</v>
      </c>
    </row>
    <row r="22" spans="1:16" ht="12" customHeight="1" x14ac:dyDescent="0.2">
      <c r="A22" s="142"/>
      <c r="B22" s="101">
        <v>2017</v>
      </c>
      <c r="C22" s="105"/>
      <c r="D22" s="83">
        <v>0</v>
      </c>
      <c r="E22" s="83">
        <v>86</v>
      </c>
      <c r="F22" s="83">
        <v>1718</v>
      </c>
      <c r="G22" s="83">
        <v>7592</v>
      </c>
      <c r="H22" s="83">
        <v>12253</v>
      </c>
      <c r="I22" s="83">
        <v>14879</v>
      </c>
      <c r="J22" s="83">
        <v>26916</v>
      </c>
      <c r="K22" s="83">
        <v>22600</v>
      </c>
      <c r="L22" s="83">
        <v>13713</v>
      </c>
      <c r="M22" s="83">
        <v>9364</v>
      </c>
      <c r="N22" s="83">
        <v>1689</v>
      </c>
      <c r="O22" s="84">
        <v>0</v>
      </c>
      <c r="P22" s="10">
        <f t="shared" si="2"/>
        <v>110810</v>
      </c>
    </row>
    <row r="23" spans="1:16" ht="12" customHeight="1" x14ac:dyDescent="0.2">
      <c r="A23" s="142"/>
      <c r="B23" s="6">
        <v>2016</v>
      </c>
      <c r="C23" s="11"/>
      <c r="D23" s="8">
        <v>0</v>
      </c>
      <c r="E23" s="9">
        <v>46</v>
      </c>
      <c r="F23" s="9">
        <v>3166</v>
      </c>
      <c r="G23" s="9">
        <v>6365</v>
      </c>
      <c r="H23" s="9">
        <v>13829</v>
      </c>
      <c r="I23" s="9">
        <v>14421</v>
      </c>
      <c r="J23" s="9">
        <v>25982</v>
      </c>
      <c r="K23" s="9">
        <v>25254</v>
      </c>
      <c r="L23" s="9">
        <v>13413</v>
      </c>
      <c r="M23" s="9">
        <v>8893</v>
      </c>
      <c r="N23" s="9">
        <v>1757</v>
      </c>
      <c r="O23" s="9">
        <v>0</v>
      </c>
      <c r="P23" s="10">
        <f t="shared" si="2"/>
        <v>113126</v>
      </c>
    </row>
    <row r="24" spans="1:16" ht="12" customHeight="1" x14ac:dyDescent="0.2">
      <c r="A24" s="142"/>
      <c r="B24" s="6">
        <v>2015</v>
      </c>
      <c r="C24" s="11"/>
      <c r="D24" s="8">
        <v>0</v>
      </c>
      <c r="E24" s="9">
        <v>0</v>
      </c>
      <c r="F24" s="9">
        <v>2063</v>
      </c>
      <c r="G24" s="9">
        <v>14277</v>
      </c>
      <c r="H24" s="9">
        <v>19630</v>
      </c>
      <c r="I24" s="9">
        <v>14853</v>
      </c>
      <c r="J24" s="9">
        <v>26656</v>
      </c>
      <c r="K24" s="9">
        <v>29638</v>
      </c>
      <c r="L24" s="9">
        <v>18569</v>
      </c>
      <c r="M24" s="9">
        <v>11092</v>
      </c>
      <c r="N24" s="9">
        <v>2139</v>
      </c>
      <c r="O24" s="12">
        <v>99</v>
      </c>
      <c r="P24" s="10">
        <f t="shared" si="2"/>
        <v>139016</v>
      </c>
    </row>
    <row r="25" spans="1:16" ht="12" customHeight="1" x14ac:dyDescent="0.2">
      <c r="A25" s="142"/>
      <c r="B25" s="6">
        <v>2014</v>
      </c>
      <c r="C25" s="11"/>
      <c r="D25" s="8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12">
        <v>0</v>
      </c>
      <c r="P25" s="13">
        <f t="shared" si="2"/>
        <v>0</v>
      </c>
    </row>
    <row r="26" spans="1:16" ht="12" customHeight="1" x14ac:dyDescent="0.2">
      <c r="A26" s="142"/>
      <c r="B26" s="17">
        <v>2013</v>
      </c>
      <c r="C26" s="18"/>
      <c r="D26" s="14">
        <v>0</v>
      </c>
      <c r="E26" s="34">
        <v>0</v>
      </c>
      <c r="F26" s="15">
        <v>434</v>
      </c>
      <c r="G26" s="15">
        <v>1893</v>
      </c>
      <c r="H26" s="15">
        <v>4028</v>
      </c>
      <c r="I26" s="15">
        <v>4478</v>
      </c>
      <c r="J26" s="15">
        <v>9308</v>
      </c>
      <c r="K26" s="35">
        <v>9534</v>
      </c>
      <c r="L26" s="15">
        <v>4917</v>
      </c>
      <c r="M26" s="15">
        <v>2209</v>
      </c>
      <c r="N26" s="15">
        <v>263</v>
      </c>
      <c r="O26" s="16">
        <v>0</v>
      </c>
      <c r="P26" s="13">
        <f t="shared" si="2"/>
        <v>37064</v>
      </c>
    </row>
    <row r="27" spans="1:16" ht="12" customHeight="1" x14ac:dyDescent="0.2">
      <c r="A27" s="142"/>
      <c r="B27" s="17">
        <v>2012</v>
      </c>
      <c r="C27" s="18"/>
      <c r="D27" s="14">
        <v>30</v>
      </c>
      <c r="E27" s="34">
        <v>7</v>
      </c>
      <c r="F27" s="15">
        <v>450</v>
      </c>
      <c r="G27" s="15">
        <v>1888</v>
      </c>
      <c r="H27" s="15">
        <v>4696</v>
      </c>
      <c r="I27" s="15">
        <v>4622</v>
      </c>
      <c r="J27" s="15">
        <v>10241</v>
      </c>
      <c r="K27" s="35">
        <v>10474</v>
      </c>
      <c r="L27" s="15">
        <v>5777</v>
      </c>
      <c r="M27" s="15">
        <v>1297</v>
      </c>
      <c r="N27" s="15">
        <v>475</v>
      </c>
      <c r="O27" s="16">
        <v>0</v>
      </c>
      <c r="P27" s="13">
        <f t="shared" si="2"/>
        <v>39957</v>
      </c>
    </row>
    <row r="28" spans="1:16" ht="12" customHeight="1" x14ac:dyDescent="0.2">
      <c r="A28" s="143"/>
      <c r="B28" s="17">
        <v>2011</v>
      </c>
      <c r="C28" s="19"/>
      <c r="D28" s="20">
        <v>58</v>
      </c>
      <c r="E28" s="21">
        <v>132</v>
      </c>
      <c r="F28" s="21">
        <v>28</v>
      </c>
      <c r="G28" s="21">
        <v>2660</v>
      </c>
      <c r="H28" s="21">
        <v>4313</v>
      </c>
      <c r="I28" s="21">
        <v>5156</v>
      </c>
      <c r="J28" s="21">
        <v>12712</v>
      </c>
      <c r="K28" s="36">
        <v>10715</v>
      </c>
      <c r="L28" s="21">
        <v>6185</v>
      </c>
      <c r="M28" s="21">
        <v>2230</v>
      </c>
      <c r="N28" s="21">
        <v>0</v>
      </c>
      <c r="O28" s="22">
        <v>44</v>
      </c>
      <c r="P28" s="13">
        <f t="shared" si="2"/>
        <v>44233</v>
      </c>
    </row>
    <row r="29" spans="1:16" ht="12" customHeight="1" thickBot="1" x14ac:dyDescent="0.25">
      <c r="A29" s="24" t="s">
        <v>16</v>
      </c>
      <c r="B29" s="25"/>
      <c r="C29" s="25"/>
      <c r="D29" s="26">
        <f>AVERAGE(D17:D28)</f>
        <v>13.416666666666666</v>
      </c>
      <c r="E29" s="26">
        <f t="shared" ref="E29:O29" si="3">AVERAGE(E17:E28)</f>
        <v>33.75</v>
      </c>
      <c r="F29" s="26">
        <f t="shared" si="3"/>
        <v>855.5</v>
      </c>
      <c r="G29" s="26">
        <f t="shared" si="3"/>
        <v>4333.166666666667</v>
      </c>
      <c r="H29" s="26">
        <f t="shared" si="3"/>
        <v>7143.666666666667</v>
      </c>
      <c r="I29" s="26">
        <f t="shared" si="3"/>
        <v>8404.8333333333339</v>
      </c>
      <c r="J29" s="26">
        <f t="shared" si="3"/>
        <v>16816.333333333332</v>
      </c>
      <c r="K29" s="26">
        <f t="shared" si="3"/>
        <v>16186.25</v>
      </c>
      <c r="L29" s="26">
        <f t="shared" si="3"/>
        <v>9173.5833333333339</v>
      </c>
      <c r="M29" s="26">
        <f t="shared" si="3"/>
        <v>5010.833333333333</v>
      </c>
      <c r="N29" s="26">
        <f t="shared" si="3"/>
        <v>911</v>
      </c>
      <c r="O29" s="26">
        <f t="shared" si="3"/>
        <v>16.636363636363637</v>
      </c>
      <c r="P29" s="28">
        <f>AVERAGE(P17:P28)</f>
        <v>68897.583333333328</v>
      </c>
    </row>
    <row r="30" spans="1:16" ht="12" customHeight="1" thickTop="1" thickBot="1" x14ac:dyDescent="0.25">
      <c r="B30" s="29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16" ht="12" customHeight="1" thickTop="1" x14ac:dyDescent="0.2">
      <c r="A31" s="141" t="s">
        <v>18</v>
      </c>
      <c r="B31" s="127">
        <v>2022</v>
      </c>
      <c r="C31" s="128"/>
      <c r="D31" s="129">
        <v>0</v>
      </c>
      <c r="E31" s="129">
        <v>0</v>
      </c>
      <c r="F31" s="129">
        <v>0</v>
      </c>
      <c r="G31" s="129">
        <v>1552</v>
      </c>
      <c r="H31" s="129">
        <v>3147</v>
      </c>
      <c r="I31" s="129">
        <v>3447</v>
      </c>
      <c r="J31" s="129">
        <v>11040</v>
      </c>
      <c r="K31" s="129">
        <v>9473</v>
      </c>
      <c r="L31" s="129">
        <v>3201</v>
      </c>
      <c r="M31" s="129">
        <v>1939</v>
      </c>
      <c r="N31" s="129">
        <v>129</v>
      </c>
      <c r="O31" s="130"/>
      <c r="P31" s="131">
        <f>SUM(D31:O31)</f>
        <v>33928</v>
      </c>
    </row>
    <row r="32" spans="1:16" ht="12" customHeight="1" x14ac:dyDescent="0.2">
      <c r="A32" s="142"/>
      <c r="B32" s="101">
        <v>2021</v>
      </c>
      <c r="C32" s="105"/>
      <c r="D32" s="83">
        <v>0</v>
      </c>
      <c r="E32" s="83">
        <v>0</v>
      </c>
      <c r="F32" s="83">
        <v>0</v>
      </c>
      <c r="G32" s="83">
        <v>0</v>
      </c>
      <c r="H32" s="83">
        <v>6</v>
      </c>
      <c r="I32" s="83">
        <v>2160</v>
      </c>
      <c r="J32" s="83">
        <v>9787</v>
      </c>
      <c r="K32" s="83">
        <v>10302</v>
      </c>
      <c r="L32" s="83">
        <v>3447</v>
      </c>
      <c r="M32" s="83">
        <v>1432</v>
      </c>
      <c r="N32" s="83">
        <v>0</v>
      </c>
      <c r="O32" s="84">
        <v>0</v>
      </c>
      <c r="P32" s="10">
        <f>SUM(D32:O32)</f>
        <v>27134</v>
      </c>
    </row>
    <row r="33" spans="1:16" ht="12" customHeight="1" x14ac:dyDescent="0.2">
      <c r="A33" s="142"/>
      <c r="B33" s="101">
        <v>2020</v>
      </c>
      <c r="C33" s="105"/>
      <c r="D33" s="83">
        <v>0</v>
      </c>
      <c r="E33" s="83">
        <v>0</v>
      </c>
      <c r="F33" s="83">
        <v>0</v>
      </c>
      <c r="G33" s="83">
        <v>0</v>
      </c>
      <c r="H33" s="83">
        <v>357</v>
      </c>
      <c r="I33" s="83">
        <v>2744</v>
      </c>
      <c r="J33" s="83">
        <v>12566</v>
      </c>
      <c r="K33" s="83">
        <v>13259</v>
      </c>
      <c r="L33" s="83">
        <v>3962</v>
      </c>
      <c r="M33" s="83">
        <v>387</v>
      </c>
      <c r="N33" s="83">
        <v>0</v>
      </c>
      <c r="O33" s="84">
        <v>0</v>
      </c>
      <c r="P33" s="10">
        <f>SUM(D33:O33)</f>
        <v>33275</v>
      </c>
    </row>
    <row r="34" spans="1:16" ht="12" customHeight="1" thickBot="1" x14ac:dyDescent="0.25">
      <c r="A34" s="142"/>
      <c r="B34" s="101">
        <v>2019</v>
      </c>
      <c r="C34" s="118"/>
      <c r="D34" s="83">
        <v>19</v>
      </c>
      <c r="E34" s="83">
        <v>0</v>
      </c>
      <c r="F34" s="83">
        <v>289</v>
      </c>
      <c r="G34" s="83">
        <v>1990</v>
      </c>
      <c r="H34" s="83">
        <v>4761</v>
      </c>
      <c r="I34" s="83">
        <v>4798</v>
      </c>
      <c r="J34" s="83">
        <v>11882</v>
      </c>
      <c r="K34" s="83">
        <v>12824</v>
      </c>
      <c r="L34" s="83">
        <v>3927</v>
      </c>
      <c r="M34" s="83">
        <v>1980</v>
      </c>
      <c r="N34" s="83">
        <v>671</v>
      </c>
      <c r="O34" s="84">
        <v>85</v>
      </c>
      <c r="P34" s="10">
        <f>SUM(D34:O34)</f>
        <v>43226</v>
      </c>
    </row>
    <row r="35" spans="1:16" ht="12" customHeight="1" thickTop="1" x14ac:dyDescent="0.2">
      <c r="A35" s="142"/>
      <c r="B35" s="101">
        <v>2018</v>
      </c>
      <c r="C35" s="32"/>
      <c r="D35" s="83">
        <v>0</v>
      </c>
      <c r="E35" s="83">
        <v>0</v>
      </c>
      <c r="F35" s="83">
        <v>367</v>
      </c>
      <c r="G35" s="83">
        <v>2097</v>
      </c>
      <c r="H35" s="83">
        <v>4203</v>
      </c>
      <c r="I35" s="83">
        <v>3263</v>
      </c>
      <c r="J35" s="83">
        <v>11172</v>
      </c>
      <c r="K35" s="83">
        <v>10757</v>
      </c>
      <c r="L35" s="83">
        <v>5378</v>
      </c>
      <c r="M35" s="83">
        <v>1491</v>
      </c>
      <c r="N35" s="83">
        <v>698</v>
      </c>
      <c r="O35" s="84">
        <v>577</v>
      </c>
      <c r="P35" s="10">
        <f t="shared" ref="P35:P42" si="4">SUM(D35:O35)</f>
        <v>40003</v>
      </c>
    </row>
    <row r="36" spans="1:16" ht="12" customHeight="1" x14ac:dyDescent="0.2">
      <c r="A36" s="142"/>
      <c r="B36" s="82">
        <v>2017</v>
      </c>
      <c r="C36" s="6"/>
      <c r="D36" s="104">
        <v>30</v>
      </c>
      <c r="E36" s="83">
        <v>10</v>
      </c>
      <c r="F36" s="83">
        <v>6</v>
      </c>
      <c r="G36" s="83">
        <v>1812</v>
      </c>
      <c r="H36" s="83">
        <v>3505</v>
      </c>
      <c r="I36" s="83">
        <v>4146</v>
      </c>
      <c r="J36" s="83">
        <v>13260</v>
      </c>
      <c r="K36" s="83">
        <v>10839</v>
      </c>
      <c r="L36" s="83">
        <v>4330</v>
      </c>
      <c r="M36" s="83">
        <v>1413</v>
      </c>
      <c r="N36" s="83">
        <v>813</v>
      </c>
      <c r="O36" s="84">
        <v>0</v>
      </c>
      <c r="P36" s="10">
        <f t="shared" si="4"/>
        <v>40164</v>
      </c>
    </row>
    <row r="37" spans="1:16" ht="12" customHeight="1" x14ac:dyDescent="0.2">
      <c r="A37" s="142"/>
      <c r="B37" s="6">
        <v>2016</v>
      </c>
      <c r="C37" s="11"/>
      <c r="D37" s="8">
        <v>20</v>
      </c>
      <c r="E37" s="9">
        <v>10</v>
      </c>
      <c r="F37" s="9">
        <v>603</v>
      </c>
      <c r="G37" s="9">
        <v>1485</v>
      </c>
      <c r="H37" s="9">
        <v>3504</v>
      </c>
      <c r="I37" s="9">
        <v>4571</v>
      </c>
      <c r="J37" s="9">
        <v>14148</v>
      </c>
      <c r="K37" s="9">
        <v>13032</v>
      </c>
      <c r="L37" s="9">
        <v>4481</v>
      </c>
      <c r="M37" s="9">
        <v>1640</v>
      </c>
      <c r="N37" s="9">
        <v>530</v>
      </c>
      <c r="O37" s="9">
        <v>0</v>
      </c>
      <c r="P37" s="10">
        <f t="shared" si="4"/>
        <v>44024</v>
      </c>
    </row>
    <row r="38" spans="1:16" ht="12" customHeight="1" x14ac:dyDescent="0.2">
      <c r="A38" s="142"/>
      <c r="B38" s="6">
        <v>2015</v>
      </c>
      <c r="C38" s="11"/>
      <c r="D38" s="8">
        <v>0</v>
      </c>
      <c r="E38" s="9">
        <v>0</v>
      </c>
      <c r="F38" s="9">
        <v>22</v>
      </c>
      <c r="G38" s="9">
        <v>1411</v>
      </c>
      <c r="H38" s="9">
        <v>5031</v>
      </c>
      <c r="I38" s="9">
        <v>4327</v>
      </c>
      <c r="J38" s="9">
        <v>12374</v>
      </c>
      <c r="K38" s="9">
        <v>11482</v>
      </c>
      <c r="L38" s="9">
        <v>4161</v>
      </c>
      <c r="M38" s="9">
        <v>2025</v>
      </c>
      <c r="N38" s="9">
        <v>949</v>
      </c>
      <c r="O38" s="12">
        <v>0</v>
      </c>
      <c r="P38" s="10">
        <f t="shared" si="4"/>
        <v>41782</v>
      </c>
    </row>
    <row r="39" spans="1:16" ht="12" customHeight="1" x14ac:dyDescent="0.2">
      <c r="A39" s="142"/>
      <c r="B39" s="6">
        <v>2014</v>
      </c>
      <c r="C39" s="11"/>
      <c r="D39" s="8">
        <v>96</v>
      </c>
      <c r="E39" s="9">
        <v>0</v>
      </c>
      <c r="F39" s="9">
        <v>135</v>
      </c>
      <c r="G39" s="9">
        <v>1035</v>
      </c>
      <c r="H39" s="9">
        <v>3610</v>
      </c>
      <c r="I39" s="9">
        <v>4126</v>
      </c>
      <c r="J39" s="9">
        <v>8656</v>
      </c>
      <c r="K39" s="9">
        <v>10138</v>
      </c>
      <c r="L39" s="9">
        <v>3387</v>
      </c>
      <c r="M39" s="9">
        <v>1833</v>
      </c>
      <c r="N39" s="9">
        <v>735</v>
      </c>
      <c r="O39" s="12">
        <v>26</v>
      </c>
      <c r="P39" s="13">
        <f t="shared" si="4"/>
        <v>33777</v>
      </c>
    </row>
    <row r="40" spans="1:16" ht="12" customHeight="1" x14ac:dyDescent="0.2">
      <c r="A40" s="142"/>
      <c r="B40" s="17">
        <v>2013</v>
      </c>
      <c r="C40" s="18"/>
      <c r="D40" s="14">
        <v>0</v>
      </c>
      <c r="E40" s="15">
        <v>0</v>
      </c>
      <c r="F40" s="15">
        <v>164</v>
      </c>
      <c r="G40" s="15">
        <v>773</v>
      </c>
      <c r="H40" s="15">
        <v>3540</v>
      </c>
      <c r="I40" s="15">
        <v>3947</v>
      </c>
      <c r="J40" s="15">
        <v>7872</v>
      </c>
      <c r="K40" s="35">
        <v>8785</v>
      </c>
      <c r="L40" s="15">
        <v>2794</v>
      </c>
      <c r="M40" s="15">
        <v>1254</v>
      </c>
      <c r="N40" s="15">
        <v>771</v>
      </c>
      <c r="O40" s="16">
        <v>80</v>
      </c>
      <c r="P40" s="13">
        <f t="shared" si="4"/>
        <v>29980</v>
      </c>
    </row>
    <row r="41" spans="1:16" ht="12" customHeight="1" x14ac:dyDescent="0.2">
      <c r="A41" s="142"/>
      <c r="B41" s="17">
        <v>2012</v>
      </c>
      <c r="C41" s="18"/>
      <c r="D41" s="14">
        <v>0</v>
      </c>
      <c r="E41" s="15">
        <v>0</v>
      </c>
      <c r="F41" s="15">
        <v>381</v>
      </c>
      <c r="G41" s="15">
        <v>1279</v>
      </c>
      <c r="H41" s="15">
        <v>3252</v>
      </c>
      <c r="I41" s="15">
        <v>3433</v>
      </c>
      <c r="J41" s="15">
        <v>9955</v>
      </c>
      <c r="K41" s="35">
        <v>9933</v>
      </c>
      <c r="L41" s="15">
        <v>4294</v>
      </c>
      <c r="M41" s="15">
        <v>975</v>
      </c>
      <c r="N41" s="15">
        <v>858</v>
      </c>
      <c r="O41" s="16">
        <v>0</v>
      </c>
      <c r="P41" s="13">
        <f t="shared" si="4"/>
        <v>34360</v>
      </c>
    </row>
    <row r="42" spans="1:16" ht="12" customHeight="1" x14ac:dyDescent="0.2">
      <c r="A42" s="143"/>
      <c r="B42" s="17">
        <v>2011</v>
      </c>
      <c r="C42" s="19"/>
      <c r="D42" s="20">
        <v>0</v>
      </c>
      <c r="E42" s="21">
        <v>0</v>
      </c>
      <c r="F42" s="21">
        <v>0</v>
      </c>
      <c r="G42" s="21">
        <v>1249</v>
      </c>
      <c r="H42" s="21">
        <v>2363</v>
      </c>
      <c r="I42" s="21">
        <v>3736</v>
      </c>
      <c r="J42" s="21">
        <v>11885</v>
      </c>
      <c r="K42" s="21">
        <v>10325</v>
      </c>
      <c r="L42" s="21">
        <v>3294</v>
      </c>
      <c r="M42" s="21">
        <v>1335</v>
      </c>
      <c r="N42" s="21">
        <v>0</v>
      </c>
      <c r="O42" s="22">
        <v>0</v>
      </c>
      <c r="P42" s="13">
        <f t="shared" si="4"/>
        <v>34187</v>
      </c>
    </row>
    <row r="43" spans="1:16" ht="12" customHeight="1" thickBot="1" x14ac:dyDescent="0.25">
      <c r="A43" s="24" t="s">
        <v>16</v>
      </c>
      <c r="B43" s="25"/>
      <c r="C43" s="25"/>
      <c r="D43" s="26">
        <f>AVERAGE(D31:D42)</f>
        <v>13.75</v>
      </c>
      <c r="E43" s="26">
        <f t="shared" ref="E43:O43" si="5">AVERAGE(E31:E42)</f>
        <v>1.6666666666666667</v>
      </c>
      <c r="F43" s="26">
        <f t="shared" si="5"/>
        <v>163.91666666666666</v>
      </c>
      <c r="G43" s="26">
        <f t="shared" si="5"/>
        <v>1223.5833333333333</v>
      </c>
      <c r="H43" s="26">
        <f t="shared" si="5"/>
        <v>3106.5833333333335</v>
      </c>
      <c r="I43" s="26">
        <f t="shared" si="5"/>
        <v>3724.8333333333335</v>
      </c>
      <c r="J43" s="26">
        <f t="shared" si="5"/>
        <v>11216.416666666666</v>
      </c>
      <c r="K43" s="26">
        <f t="shared" si="5"/>
        <v>10929.083333333334</v>
      </c>
      <c r="L43" s="26">
        <f t="shared" si="5"/>
        <v>3888</v>
      </c>
      <c r="M43" s="26">
        <f t="shared" si="5"/>
        <v>1475.3333333333333</v>
      </c>
      <c r="N43" s="26">
        <f t="shared" si="5"/>
        <v>512.83333333333337</v>
      </c>
      <c r="O43" s="26">
        <f t="shared" si="5"/>
        <v>69.818181818181813</v>
      </c>
      <c r="P43" s="28">
        <f>AVERAGE(P31:P42)</f>
        <v>36320</v>
      </c>
    </row>
    <row r="44" spans="1:16" ht="12" customHeight="1" thickTop="1" thickBot="1" x14ac:dyDescent="0.25">
      <c r="B44" s="29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1:16" ht="12" customHeight="1" thickTop="1" x14ac:dyDescent="0.2">
      <c r="A45" s="141" t="s">
        <v>19</v>
      </c>
      <c r="B45" s="127">
        <v>2022</v>
      </c>
      <c r="C45" s="128"/>
      <c r="D45" s="129">
        <v>0</v>
      </c>
      <c r="E45" s="129">
        <v>0</v>
      </c>
      <c r="F45" s="129">
        <v>0</v>
      </c>
      <c r="G45" s="129">
        <v>3546</v>
      </c>
      <c r="H45" s="129">
        <v>3014</v>
      </c>
      <c r="I45" s="129">
        <v>3537</v>
      </c>
      <c r="J45" s="129">
        <v>10197</v>
      </c>
      <c r="K45" s="129">
        <v>7721</v>
      </c>
      <c r="L45" s="129">
        <v>2278</v>
      </c>
      <c r="M45" s="129">
        <v>2109</v>
      </c>
      <c r="N45" s="129">
        <v>21</v>
      </c>
      <c r="O45" s="130"/>
      <c r="P45" s="131">
        <f>SUM(D45:O45)</f>
        <v>32423</v>
      </c>
    </row>
    <row r="46" spans="1:16" ht="12" customHeight="1" x14ac:dyDescent="0.2">
      <c r="A46" s="142"/>
      <c r="B46" s="101">
        <v>2021</v>
      </c>
      <c r="C46" s="105"/>
      <c r="D46" s="83">
        <v>0</v>
      </c>
      <c r="E46" s="83">
        <v>0</v>
      </c>
      <c r="F46" s="83">
        <v>0</v>
      </c>
      <c r="G46" s="83">
        <v>0</v>
      </c>
      <c r="H46" s="83">
        <v>13</v>
      </c>
      <c r="I46" s="83">
        <v>4195</v>
      </c>
      <c r="J46" s="83">
        <v>16544</v>
      </c>
      <c r="K46" s="83">
        <v>18236</v>
      </c>
      <c r="L46" s="83">
        <v>5485</v>
      </c>
      <c r="M46" s="83">
        <v>3413</v>
      </c>
      <c r="N46" s="83">
        <v>0</v>
      </c>
      <c r="O46" s="84">
        <v>0</v>
      </c>
      <c r="P46" s="10">
        <f>SUM(D46:O46)</f>
        <v>47886</v>
      </c>
    </row>
    <row r="47" spans="1:16" ht="12" customHeight="1" x14ac:dyDescent="0.2">
      <c r="A47" s="142"/>
      <c r="B47" s="101">
        <v>2020</v>
      </c>
      <c r="C47" s="105"/>
      <c r="D47" s="83">
        <v>0</v>
      </c>
      <c r="E47" s="83">
        <v>0</v>
      </c>
      <c r="F47" s="83">
        <v>0</v>
      </c>
      <c r="G47" s="83">
        <v>0</v>
      </c>
      <c r="H47" s="83">
        <v>647</v>
      </c>
      <c r="I47" s="83">
        <v>5390</v>
      </c>
      <c r="J47" s="83">
        <v>23377</v>
      </c>
      <c r="K47" s="83">
        <v>22750</v>
      </c>
      <c r="L47" s="83">
        <v>6813</v>
      </c>
      <c r="M47" s="83">
        <v>611</v>
      </c>
      <c r="N47" s="83">
        <v>0</v>
      </c>
      <c r="O47" s="84">
        <v>0</v>
      </c>
      <c r="P47" s="10">
        <f>SUM(D47:O47)</f>
        <v>59588</v>
      </c>
    </row>
    <row r="48" spans="1:16" ht="12" customHeight="1" x14ac:dyDescent="0.2">
      <c r="A48" s="142"/>
      <c r="B48" s="101">
        <v>2019</v>
      </c>
      <c r="C48" s="105"/>
      <c r="D48" s="83">
        <v>0</v>
      </c>
      <c r="E48" s="83">
        <v>0</v>
      </c>
      <c r="F48" s="83">
        <v>374</v>
      </c>
      <c r="G48" s="83">
        <v>3034</v>
      </c>
      <c r="H48" s="83">
        <v>5195</v>
      </c>
      <c r="I48" s="83">
        <v>4793</v>
      </c>
      <c r="J48" s="83">
        <v>14853</v>
      </c>
      <c r="K48" s="83">
        <v>12813</v>
      </c>
      <c r="L48" s="83">
        <v>4863</v>
      </c>
      <c r="M48" s="83">
        <v>3377</v>
      </c>
      <c r="N48" s="83">
        <v>88</v>
      </c>
      <c r="O48" s="84">
        <v>74</v>
      </c>
      <c r="P48" s="10">
        <f>SUM(D48:O48)</f>
        <v>49464</v>
      </c>
    </row>
    <row r="49" spans="1:16" ht="12" customHeight="1" x14ac:dyDescent="0.2">
      <c r="A49" s="142"/>
      <c r="B49" s="101">
        <v>2018</v>
      </c>
      <c r="C49" s="105"/>
      <c r="D49" s="83">
        <v>0</v>
      </c>
      <c r="E49" s="83">
        <v>0</v>
      </c>
      <c r="F49" s="83">
        <v>555</v>
      </c>
      <c r="G49" s="83">
        <v>3199</v>
      </c>
      <c r="H49" s="83">
        <v>5590</v>
      </c>
      <c r="I49" s="83">
        <v>5102</v>
      </c>
      <c r="J49" s="83">
        <v>15712</v>
      </c>
      <c r="K49" s="83">
        <v>12604</v>
      </c>
      <c r="L49" s="83">
        <v>5367</v>
      </c>
      <c r="M49" s="83">
        <v>1970</v>
      </c>
      <c r="N49" s="83">
        <v>0</v>
      </c>
      <c r="O49" s="84">
        <v>0</v>
      </c>
      <c r="P49" s="10">
        <f t="shared" ref="P49:P56" si="6">SUM(D49:O49)</f>
        <v>50099</v>
      </c>
    </row>
    <row r="50" spans="1:16" ht="12" customHeight="1" x14ac:dyDescent="0.2">
      <c r="A50" s="142"/>
      <c r="B50" s="6">
        <v>2017</v>
      </c>
      <c r="C50" s="11"/>
      <c r="D50" s="104">
        <v>0</v>
      </c>
      <c r="E50" s="83">
        <v>0</v>
      </c>
      <c r="F50" s="83">
        <v>72</v>
      </c>
      <c r="G50" s="83">
        <v>4697</v>
      </c>
      <c r="H50" s="83">
        <v>5029</v>
      </c>
      <c r="I50" s="83">
        <v>5742</v>
      </c>
      <c r="J50" s="83">
        <v>17066</v>
      </c>
      <c r="K50" s="83">
        <v>14004</v>
      </c>
      <c r="L50" s="83">
        <v>5707</v>
      </c>
      <c r="M50" s="83">
        <v>1920</v>
      </c>
      <c r="N50" s="83">
        <v>378</v>
      </c>
      <c r="O50" s="91">
        <v>0</v>
      </c>
      <c r="P50" s="10">
        <f t="shared" si="6"/>
        <v>54615</v>
      </c>
    </row>
    <row r="51" spans="1:16" ht="12" customHeight="1" x14ac:dyDescent="0.2">
      <c r="A51" s="142"/>
      <c r="B51" s="6">
        <v>2016</v>
      </c>
      <c r="C51" s="11"/>
      <c r="D51" s="8">
        <v>0</v>
      </c>
      <c r="E51" s="9">
        <v>0</v>
      </c>
      <c r="F51" s="9">
        <v>1496</v>
      </c>
      <c r="G51" s="9">
        <v>1917</v>
      </c>
      <c r="H51" s="9">
        <v>4048</v>
      </c>
      <c r="I51" s="9">
        <v>5103</v>
      </c>
      <c r="J51" s="9">
        <v>18413</v>
      </c>
      <c r="K51" s="9">
        <v>16926</v>
      </c>
      <c r="L51" s="9">
        <v>6094</v>
      </c>
      <c r="M51" s="9">
        <v>2806</v>
      </c>
      <c r="N51" s="9">
        <v>26</v>
      </c>
      <c r="O51" s="12">
        <v>0</v>
      </c>
      <c r="P51" s="37">
        <f t="shared" si="6"/>
        <v>56829</v>
      </c>
    </row>
    <row r="52" spans="1:16" ht="12" customHeight="1" x14ac:dyDescent="0.2">
      <c r="A52" s="142"/>
      <c r="B52" s="6">
        <v>2015</v>
      </c>
      <c r="C52" s="11"/>
      <c r="D52" s="8">
        <v>0</v>
      </c>
      <c r="E52" s="9">
        <v>0</v>
      </c>
      <c r="F52" s="9">
        <v>0</v>
      </c>
      <c r="G52" s="9">
        <v>2316</v>
      </c>
      <c r="H52" s="9">
        <v>6234</v>
      </c>
      <c r="I52" s="9">
        <v>5665</v>
      </c>
      <c r="J52" s="9">
        <v>14023</v>
      </c>
      <c r="K52" s="9">
        <v>14115</v>
      </c>
      <c r="L52" s="9">
        <v>5215</v>
      </c>
      <c r="M52" s="9">
        <v>2312</v>
      </c>
      <c r="N52" s="9">
        <v>135</v>
      </c>
      <c r="O52" s="12">
        <v>0</v>
      </c>
      <c r="P52" s="37">
        <f t="shared" si="6"/>
        <v>50015</v>
      </c>
    </row>
    <row r="53" spans="1:16" ht="12" customHeight="1" x14ac:dyDescent="0.2">
      <c r="A53" s="142"/>
      <c r="B53" s="6">
        <v>2014</v>
      </c>
      <c r="C53" s="11"/>
      <c r="D53" s="8">
        <v>0</v>
      </c>
      <c r="E53" s="9">
        <v>0</v>
      </c>
      <c r="F53" s="9">
        <v>0</v>
      </c>
      <c r="G53" s="9">
        <v>3298</v>
      </c>
      <c r="H53" s="9">
        <v>6677</v>
      </c>
      <c r="I53" s="9">
        <v>6232</v>
      </c>
      <c r="J53" s="9">
        <v>14353</v>
      </c>
      <c r="K53" s="9">
        <v>17863</v>
      </c>
      <c r="L53" s="9">
        <v>5076</v>
      </c>
      <c r="M53" s="9">
        <v>2394</v>
      </c>
      <c r="N53" s="9">
        <v>93</v>
      </c>
      <c r="O53" s="12">
        <v>0</v>
      </c>
      <c r="P53" s="38">
        <f t="shared" si="6"/>
        <v>55986</v>
      </c>
    </row>
    <row r="54" spans="1:16" ht="12" customHeight="1" x14ac:dyDescent="0.2">
      <c r="A54" s="142"/>
      <c r="B54" s="17">
        <v>2013</v>
      </c>
      <c r="C54" s="18"/>
      <c r="D54" s="14">
        <v>0</v>
      </c>
      <c r="E54" s="15">
        <v>0</v>
      </c>
      <c r="F54" s="15">
        <v>148</v>
      </c>
      <c r="G54" s="15">
        <v>1309</v>
      </c>
      <c r="H54" s="15">
        <v>4614</v>
      </c>
      <c r="I54" s="15">
        <v>4772</v>
      </c>
      <c r="J54" s="15">
        <v>12605</v>
      </c>
      <c r="K54" s="35">
        <v>13578</v>
      </c>
      <c r="L54" s="15">
        <v>4000</v>
      </c>
      <c r="M54" s="15">
        <v>2260</v>
      </c>
      <c r="N54" s="15">
        <v>3</v>
      </c>
      <c r="O54" s="16">
        <v>20</v>
      </c>
      <c r="P54" s="38">
        <f t="shared" si="6"/>
        <v>43309</v>
      </c>
    </row>
    <row r="55" spans="1:16" ht="12" customHeight="1" x14ac:dyDescent="0.2">
      <c r="A55" s="142"/>
      <c r="B55" s="17">
        <v>2012</v>
      </c>
      <c r="C55" s="18"/>
      <c r="D55" s="14">
        <v>0</v>
      </c>
      <c r="E55" s="15">
        <v>0</v>
      </c>
      <c r="F55" s="15">
        <v>61</v>
      </c>
      <c r="G55" s="15">
        <v>1169</v>
      </c>
      <c r="H55" s="15">
        <v>2750</v>
      </c>
      <c r="I55" s="15">
        <v>3287</v>
      </c>
      <c r="J55" s="15">
        <v>7443</v>
      </c>
      <c r="K55" s="35">
        <v>7423</v>
      </c>
      <c r="L55" s="15">
        <v>3403</v>
      </c>
      <c r="M55" s="15">
        <v>814</v>
      </c>
      <c r="N55" s="15">
        <v>0</v>
      </c>
      <c r="O55" s="16">
        <v>0</v>
      </c>
      <c r="P55" s="38">
        <f t="shared" si="6"/>
        <v>26350</v>
      </c>
    </row>
    <row r="56" spans="1:16" ht="12" customHeight="1" x14ac:dyDescent="0.2">
      <c r="A56" s="143"/>
      <c r="B56" s="17">
        <v>2011</v>
      </c>
      <c r="C56" s="19"/>
      <c r="D56" s="20">
        <v>0</v>
      </c>
      <c r="E56" s="21">
        <v>0</v>
      </c>
      <c r="F56" s="21">
        <v>0</v>
      </c>
      <c r="G56" s="21">
        <v>1113</v>
      </c>
      <c r="H56" s="21">
        <v>2399</v>
      </c>
      <c r="I56" s="21">
        <v>3320</v>
      </c>
      <c r="J56" s="21">
        <v>9148</v>
      </c>
      <c r="K56" s="36">
        <v>6919</v>
      </c>
      <c r="L56" s="21">
        <v>3439</v>
      </c>
      <c r="M56" s="21">
        <v>1157</v>
      </c>
      <c r="N56" s="21">
        <v>0</v>
      </c>
      <c r="O56" s="22">
        <v>0</v>
      </c>
      <c r="P56" s="38">
        <f t="shared" si="6"/>
        <v>27495</v>
      </c>
    </row>
    <row r="57" spans="1:16" ht="12" customHeight="1" thickBot="1" x14ac:dyDescent="0.25">
      <c r="A57" s="24" t="s">
        <v>16</v>
      </c>
      <c r="B57" s="25"/>
      <c r="C57" s="25"/>
      <c r="D57" s="26">
        <f>AVERAGE(D45:D56)</f>
        <v>0</v>
      </c>
      <c r="E57" s="26">
        <f t="shared" ref="E57:O57" si="7">AVERAGE(E45:E56)</f>
        <v>0</v>
      </c>
      <c r="F57" s="26">
        <f t="shared" si="7"/>
        <v>225.5</v>
      </c>
      <c r="G57" s="26">
        <f t="shared" si="7"/>
        <v>2133.1666666666665</v>
      </c>
      <c r="H57" s="26">
        <f t="shared" si="7"/>
        <v>3850.8333333333335</v>
      </c>
      <c r="I57" s="26">
        <f t="shared" si="7"/>
        <v>4761.5</v>
      </c>
      <c r="J57" s="26">
        <f t="shared" si="7"/>
        <v>14477.833333333334</v>
      </c>
      <c r="K57" s="26">
        <f t="shared" si="7"/>
        <v>13746</v>
      </c>
      <c r="L57" s="26">
        <f t="shared" si="7"/>
        <v>4811.666666666667</v>
      </c>
      <c r="M57" s="26">
        <f t="shared" si="7"/>
        <v>2095.25</v>
      </c>
      <c r="N57" s="26">
        <f t="shared" si="7"/>
        <v>62</v>
      </c>
      <c r="O57" s="26">
        <f t="shared" si="7"/>
        <v>8.545454545454545</v>
      </c>
      <c r="P57" s="28">
        <f>AVERAGE(P45:P56)</f>
        <v>46171.583333333336</v>
      </c>
    </row>
    <row r="58" spans="1:16" ht="12" customHeight="1" thickTop="1" thickBot="1" x14ac:dyDescent="0.25">
      <c r="B58" s="29"/>
      <c r="C58" s="29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</row>
    <row r="59" spans="1:16" ht="12" customHeight="1" thickTop="1" x14ac:dyDescent="0.2">
      <c r="A59" s="141" t="s">
        <v>20</v>
      </c>
      <c r="B59" s="127">
        <v>2022</v>
      </c>
      <c r="C59" s="128"/>
      <c r="D59" s="129">
        <v>0</v>
      </c>
      <c r="E59" s="129">
        <v>0</v>
      </c>
      <c r="F59" s="129">
        <v>6</v>
      </c>
      <c r="G59" s="129">
        <v>1682</v>
      </c>
      <c r="H59" s="129">
        <v>3070</v>
      </c>
      <c r="I59" s="129">
        <v>6076</v>
      </c>
      <c r="J59" s="129">
        <v>12419</v>
      </c>
      <c r="K59" s="129">
        <v>11414</v>
      </c>
      <c r="L59" s="129">
        <v>2355</v>
      </c>
      <c r="M59" s="129">
        <v>1597</v>
      </c>
      <c r="N59" s="129">
        <v>0</v>
      </c>
      <c r="O59" s="130"/>
      <c r="P59" s="131">
        <f>SUM(D59:O59)</f>
        <v>38619</v>
      </c>
    </row>
    <row r="60" spans="1:16" ht="12" customHeight="1" x14ac:dyDescent="0.2">
      <c r="A60" s="142"/>
      <c r="B60" s="101">
        <v>2021</v>
      </c>
      <c r="C60" s="105"/>
      <c r="D60" s="83">
        <v>0</v>
      </c>
      <c r="E60" s="83">
        <v>0</v>
      </c>
      <c r="F60" s="83">
        <v>0</v>
      </c>
      <c r="G60" s="83">
        <v>0</v>
      </c>
      <c r="H60" s="83">
        <v>12</v>
      </c>
      <c r="I60" s="83">
        <v>2876</v>
      </c>
      <c r="J60" s="83">
        <v>12602</v>
      </c>
      <c r="K60" s="83">
        <v>12452</v>
      </c>
      <c r="L60" s="83">
        <v>3221</v>
      </c>
      <c r="M60" s="83">
        <v>1577</v>
      </c>
      <c r="N60" s="83">
        <v>0</v>
      </c>
      <c r="O60" s="84">
        <v>0</v>
      </c>
      <c r="P60" s="10">
        <f>SUM(D60:O60)</f>
        <v>32740</v>
      </c>
    </row>
    <row r="61" spans="1:16" ht="12" customHeight="1" x14ac:dyDescent="0.2">
      <c r="A61" s="142"/>
      <c r="B61" s="101">
        <v>2020</v>
      </c>
      <c r="C61" s="105"/>
      <c r="D61" s="83">
        <v>0</v>
      </c>
      <c r="E61" s="83">
        <v>0</v>
      </c>
      <c r="F61" s="83">
        <v>0</v>
      </c>
      <c r="G61" s="83">
        <v>0</v>
      </c>
      <c r="H61" s="83">
        <v>412</v>
      </c>
      <c r="I61" s="83">
        <v>3697</v>
      </c>
      <c r="J61" s="83">
        <v>21905</v>
      </c>
      <c r="K61" s="83">
        <v>19403</v>
      </c>
      <c r="L61" s="83">
        <v>4994</v>
      </c>
      <c r="M61" s="83">
        <v>745</v>
      </c>
      <c r="N61" s="83">
        <v>0</v>
      </c>
      <c r="O61" s="84">
        <v>0</v>
      </c>
      <c r="P61" s="10">
        <f>SUM(D61:O61)</f>
        <v>51156</v>
      </c>
    </row>
    <row r="62" spans="1:16" ht="12" customHeight="1" thickBot="1" x14ac:dyDescent="0.25">
      <c r="A62" s="142"/>
      <c r="B62" s="101">
        <v>2019</v>
      </c>
      <c r="C62" s="118"/>
      <c r="D62" s="83">
        <v>0</v>
      </c>
      <c r="E62" s="83">
        <v>0</v>
      </c>
      <c r="F62" s="83">
        <v>107</v>
      </c>
      <c r="G62" s="83">
        <v>3989</v>
      </c>
      <c r="H62" s="83">
        <v>5748</v>
      </c>
      <c r="I62" s="83">
        <v>10097</v>
      </c>
      <c r="J62" s="83">
        <v>14956</v>
      </c>
      <c r="K62" s="83">
        <v>13690</v>
      </c>
      <c r="L62" s="83">
        <v>3571</v>
      </c>
      <c r="M62" s="83">
        <v>2357</v>
      </c>
      <c r="N62" s="83">
        <v>0</v>
      </c>
      <c r="O62" s="84">
        <v>5961</v>
      </c>
      <c r="P62" s="10">
        <f>SUM(D62:O62)</f>
        <v>60476</v>
      </c>
    </row>
    <row r="63" spans="1:16" ht="12" customHeight="1" thickTop="1" x14ac:dyDescent="0.2">
      <c r="A63" s="142"/>
      <c r="B63" s="101">
        <v>2018</v>
      </c>
      <c r="C63" s="32"/>
      <c r="D63" s="83">
        <v>0</v>
      </c>
      <c r="E63" s="83">
        <v>24</v>
      </c>
      <c r="F63" s="83">
        <v>1130</v>
      </c>
      <c r="G63" s="83">
        <v>3187</v>
      </c>
      <c r="H63" s="83">
        <v>8900</v>
      </c>
      <c r="I63" s="83">
        <v>13418</v>
      </c>
      <c r="J63" s="83">
        <v>19058</v>
      </c>
      <c r="K63" s="83">
        <v>18361</v>
      </c>
      <c r="L63" s="83">
        <v>5503</v>
      </c>
      <c r="M63" s="83">
        <v>2134</v>
      </c>
      <c r="N63" s="83">
        <v>0</v>
      </c>
      <c r="O63" s="84">
        <v>6399</v>
      </c>
      <c r="P63" s="10">
        <f t="shared" ref="P63:P70" si="8">SUM(D63:O63)</f>
        <v>78114</v>
      </c>
    </row>
    <row r="64" spans="1:16" ht="12" customHeight="1" x14ac:dyDescent="0.2">
      <c r="A64" s="142"/>
      <c r="B64" s="82">
        <v>2017</v>
      </c>
      <c r="C64" s="6"/>
      <c r="D64" s="104">
        <v>4</v>
      </c>
      <c r="E64" s="83">
        <v>0</v>
      </c>
      <c r="F64" s="83">
        <v>5</v>
      </c>
      <c r="G64" s="83">
        <v>3558</v>
      </c>
      <c r="H64" s="83">
        <v>6928</v>
      </c>
      <c r="I64" s="83">
        <v>12158</v>
      </c>
      <c r="J64" s="83">
        <v>17691</v>
      </c>
      <c r="K64" s="83">
        <v>16048</v>
      </c>
      <c r="L64" s="83">
        <v>4119</v>
      </c>
      <c r="M64" s="83">
        <v>2520</v>
      </c>
      <c r="N64" s="83">
        <v>0</v>
      </c>
      <c r="O64" s="84">
        <v>6313</v>
      </c>
      <c r="P64" s="10">
        <f t="shared" si="8"/>
        <v>69344</v>
      </c>
    </row>
    <row r="65" spans="1:31" ht="12" customHeight="1" x14ac:dyDescent="0.2">
      <c r="A65" s="142"/>
      <c r="B65" s="6">
        <v>2016</v>
      </c>
      <c r="C65" s="11"/>
      <c r="D65" s="8">
        <v>0</v>
      </c>
      <c r="E65" s="9">
        <v>0</v>
      </c>
      <c r="F65" s="9">
        <v>2527</v>
      </c>
      <c r="G65" s="9">
        <v>1188</v>
      </c>
      <c r="H65" s="9">
        <v>7631</v>
      </c>
      <c r="I65" s="9">
        <v>14609</v>
      </c>
      <c r="J65" s="9">
        <v>21955</v>
      </c>
      <c r="K65" s="9">
        <v>21216</v>
      </c>
      <c r="L65" s="9">
        <v>5256</v>
      </c>
      <c r="M65" s="9">
        <v>1971</v>
      </c>
      <c r="N65" s="9">
        <v>0</v>
      </c>
      <c r="O65" s="9">
        <v>5676</v>
      </c>
      <c r="P65" s="10">
        <f t="shared" si="8"/>
        <v>82029</v>
      </c>
    </row>
    <row r="66" spans="1:31" ht="12" customHeight="1" x14ac:dyDescent="0.2">
      <c r="A66" s="142"/>
      <c r="B66" s="6">
        <v>2015</v>
      </c>
      <c r="C66" s="11"/>
      <c r="D66" s="8">
        <v>0</v>
      </c>
      <c r="E66" s="9">
        <v>0</v>
      </c>
      <c r="F66" s="9">
        <v>0</v>
      </c>
      <c r="G66" s="9">
        <v>3149</v>
      </c>
      <c r="H66" s="9">
        <v>7758</v>
      </c>
      <c r="I66" s="9">
        <v>13110</v>
      </c>
      <c r="J66" s="9">
        <v>19088</v>
      </c>
      <c r="K66" s="9">
        <v>21364</v>
      </c>
      <c r="L66" s="9">
        <v>7567</v>
      </c>
      <c r="M66" s="9">
        <v>1890</v>
      </c>
      <c r="N66" s="9">
        <v>310</v>
      </c>
      <c r="O66" s="12">
        <v>6976</v>
      </c>
      <c r="P66" s="10">
        <f t="shared" si="8"/>
        <v>81212</v>
      </c>
    </row>
    <row r="67" spans="1:31" ht="12" customHeight="1" x14ac:dyDescent="0.2">
      <c r="A67" s="142"/>
      <c r="B67" s="6">
        <v>2014</v>
      </c>
      <c r="C67" s="11"/>
      <c r="D67" s="8">
        <v>0</v>
      </c>
      <c r="E67" s="9">
        <v>0</v>
      </c>
      <c r="F67" s="9">
        <v>0</v>
      </c>
      <c r="G67" s="9">
        <v>4311</v>
      </c>
      <c r="H67" s="9">
        <v>7155</v>
      </c>
      <c r="I67" s="9">
        <v>13518</v>
      </c>
      <c r="J67" s="9">
        <v>17350</v>
      </c>
      <c r="K67" s="9">
        <v>21699</v>
      </c>
      <c r="L67" s="9">
        <v>3997</v>
      </c>
      <c r="M67" s="9">
        <v>3015</v>
      </c>
      <c r="N67" s="9">
        <v>0</v>
      </c>
      <c r="O67" s="12">
        <v>6256</v>
      </c>
      <c r="P67" s="13">
        <f t="shared" si="8"/>
        <v>77301</v>
      </c>
    </row>
    <row r="68" spans="1:31" ht="12" customHeight="1" x14ac:dyDescent="0.2">
      <c r="A68" s="142"/>
      <c r="B68" s="17">
        <v>2013</v>
      </c>
      <c r="C68" s="18"/>
      <c r="D68" s="14">
        <v>0</v>
      </c>
      <c r="E68" s="15">
        <v>0</v>
      </c>
      <c r="F68" s="15">
        <v>235</v>
      </c>
      <c r="G68" s="15">
        <v>2216</v>
      </c>
      <c r="H68" s="15">
        <v>5314</v>
      </c>
      <c r="I68" s="15">
        <v>12038</v>
      </c>
      <c r="J68" s="15">
        <v>17591</v>
      </c>
      <c r="K68" s="35">
        <v>18948</v>
      </c>
      <c r="L68" s="15">
        <v>3377</v>
      </c>
      <c r="M68" s="15">
        <v>1984</v>
      </c>
      <c r="N68" s="15">
        <v>0</v>
      </c>
      <c r="O68" s="16">
        <v>4969</v>
      </c>
      <c r="P68" s="13">
        <f t="shared" si="8"/>
        <v>66672</v>
      </c>
    </row>
    <row r="69" spans="1:31" ht="12" customHeight="1" x14ac:dyDescent="0.2">
      <c r="A69" s="142"/>
      <c r="B69" s="17">
        <v>2012</v>
      </c>
      <c r="C69" s="18"/>
      <c r="D69" s="14">
        <v>0</v>
      </c>
      <c r="E69" s="15">
        <v>0</v>
      </c>
      <c r="F69" s="15">
        <v>16</v>
      </c>
      <c r="G69" s="15">
        <v>2012</v>
      </c>
      <c r="H69" s="15">
        <v>6455</v>
      </c>
      <c r="I69" s="15">
        <v>13318</v>
      </c>
      <c r="J69" s="15">
        <v>16673</v>
      </c>
      <c r="K69" s="35">
        <v>18738</v>
      </c>
      <c r="L69" s="15">
        <v>3623</v>
      </c>
      <c r="M69" s="15">
        <v>1303</v>
      </c>
      <c r="N69" s="15">
        <v>0</v>
      </c>
      <c r="O69" s="16">
        <v>5948</v>
      </c>
      <c r="P69" s="13">
        <f t="shared" si="8"/>
        <v>68086</v>
      </c>
    </row>
    <row r="70" spans="1:31" ht="12" customHeight="1" x14ac:dyDescent="0.2">
      <c r="A70" s="143"/>
      <c r="B70" s="17">
        <v>2011</v>
      </c>
      <c r="C70" s="19"/>
      <c r="D70" s="20">
        <v>0</v>
      </c>
      <c r="E70" s="21">
        <v>0</v>
      </c>
      <c r="F70" s="21">
        <v>0</v>
      </c>
      <c r="G70" s="21">
        <v>2711</v>
      </c>
      <c r="H70" s="21">
        <v>4710</v>
      </c>
      <c r="I70" s="21">
        <v>7609</v>
      </c>
      <c r="J70" s="21">
        <v>17512</v>
      </c>
      <c r="K70" s="36">
        <v>17697</v>
      </c>
      <c r="L70" s="21">
        <v>4601</v>
      </c>
      <c r="M70" s="21">
        <v>1809</v>
      </c>
      <c r="N70" s="21">
        <v>0</v>
      </c>
      <c r="O70" s="22">
        <v>6925</v>
      </c>
      <c r="P70" s="13">
        <f t="shared" si="8"/>
        <v>63574</v>
      </c>
      <c r="R70" s="39"/>
    </row>
    <row r="71" spans="1:31" ht="12" customHeight="1" thickBot="1" x14ac:dyDescent="0.25">
      <c r="A71" s="24" t="s">
        <v>16</v>
      </c>
      <c r="B71" s="40"/>
      <c r="C71" s="40"/>
      <c r="D71" s="26">
        <f>AVERAGE(D59:D70)</f>
        <v>0.33333333333333331</v>
      </c>
      <c r="E71" s="26">
        <f t="shared" ref="E71:O71" si="9">AVERAGE(E59:E70)</f>
        <v>2</v>
      </c>
      <c r="F71" s="26">
        <f t="shared" si="9"/>
        <v>335.5</v>
      </c>
      <c r="G71" s="26">
        <f t="shared" si="9"/>
        <v>2333.5833333333335</v>
      </c>
      <c r="H71" s="26">
        <f t="shared" si="9"/>
        <v>5341.083333333333</v>
      </c>
      <c r="I71" s="26">
        <f t="shared" si="9"/>
        <v>10210.333333333334</v>
      </c>
      <c r="J71" s="26">
        <f t="shared" si="9"/>
        <v>17400</v>
      </c>
      <c r="K71" s="26">
        <f t="shared" si="9"/>
        <v>17585.833333333332</v>
      </c>
      <c r="L71" s="26">
        <f t="shared" si="9"/>
        <v>4348.666666666667</v>
      </c>
      <c r="M71" s="26">
        <f t="shared" si="9"/>
        <v>1908.5</v>
      </c>
      <c r="N71" s="26">
        <f t="shared" si="9"/>
        <v>25.833333333333332</v>
      </c>
      <c r="O71" s="26">
        <f t="shared" si="9"/>
        <v>5038.454545454545</v>
      </c>
      <c r="P71" s="28">
        <f>AVERAGE(P59:P70)</f>
        <v>64110.25</v>
      </c>
    </row>
    <row r="72" spans="1:31" ht="12" customHeight="1" thickTop="1" x14ac:dyDescent="0.2"/>
    <row r="73" spans="1:31" ht="12" customHeight="1" x14ac:dyDescent="0.2"/>
    <row r="74" spans="1:31" ht="12" customHeight="1" x14ac:dyDescent="0.2"/>
    <row r="75" spans="1:31" ht="12" customHeight="1" x14ac:dyDescent="0.2"/>
    <row r="76" spans="1:31" ht="12" customHeight="1" x14ac:dyDescent="0.2">
      <c r="A76" s="41" t="s">
        <v>21</v>
      </c>
      <c r="B76" s="42">
        <v>2010</v>
      </c>
      <c r="C76" s="42">
        <v>2011</v>
      </c>
      <c r="D76" s="42">
        <v>2011</v>
      </c>
      <c r="E76" s="42">
        <v>2012</v>
      </c>
      <c r="F76" s="42">
        <v>2013</v>
      </c>
      <c r="G76" s="42">
        <v>2014</v>
      </c>
      <c r="H76" s="42">
        <v>2015</v>
      </c>
      <c r="I76" s="41">
        <v>2016</v>
      </c>
      <c r="J76" s="43">
        <v>2017</v>
      </c>
      <c r="K76" s="79">
        <v>2018</v>
      </c>
      <c r="L76" s="79">
        <v>2019</v>
      </c>
      <c r="M76" s="79">
        <v>2020</v>
      </c>
      <c r="N76" s="79">
        <v>2021</v>
      </c>
      <c r="O76" s="79">
        <v>2022</v>
      </c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</row>
    <row r="77" spans="1:31" ht="12" customHeight="1" x14ac:dyDescent="0.2">
      <c r="A77" s="45" t="s">
        <v>15</v>
      </c>
      <c r="B77" s="46">
        <v>29468</v>
      </c>
      <c r="C77" s="46">
        <f>P13</f>
        <v>34992</v>
      </c>
      <c r="D77" s="46">
        <f>P13</f>
        <v>34992</v>
      </c>
      <c r="E77" s="46">
        <f>P12</f>
        <v>30272</v>
      </c>
      <c r="F77" s="46">
        <f>P11</f>
        <v>29394</v>
      </c>
      <c r="G77" s="46">
        <f>P10</f>
        <v>33374</v>
      </c>
      <c r="H77" s="46">
        <f>P9</f>
        <v>33945</v>
      </c>
      <c r="I77" s="46">
        <f>P8</f>
        <v>30129</v>
      </c>
      <c r="J77" s="44">
        <f>P7</f>
        <v>40050</v>
      </c>
      <c r="K77" s="44">
        <f>P6</f>
        <v>39851</v>
      </c>
      <c r="L77" s="44">
        <f>P5</f>
        <v>41354</v>
      </c>
      <c r="M77" s="44">
        <f>P4</f>
        <v>23670</v>
      </c>
      <c r="N77" s="44">
        <f>P3</f>
        <v>24517</v>
      </c>
      <c r="O77" s="44">
        <f>P2</f>
        <v>27158</v>
      </c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</row>
    <row r="78" spans="1:31" ht="12" customHeight="1" x14ac:dyDescent="0.2">
      <c r="A78" s="45" t="s">
        <v>17</v>
      </c>
      <c r="B78" s="46">
        <v>49752</v>
      </c>
      <c r="C78" s="46">
        <f>P28</f>
        <v>44233</v>
      </c>
      <c r="D78" s="46">
        <f>P28</f>
        <v>44233</v>
      </c>
      <c r="E78" s="46">
        <f>P27</f>
        <v>39957</v>
      </c>
      <c r="F78" s="46">
        <f>P26</f>
        <v>37064</v>
      </c>
      <c r="G78" s="46">
        <f>P25</f>
        <v>0</v>
      </c>
      <c r="H78" s="46">
        <f>P24</f>
        <v>139016</v>
      </c>
      <c r="I78" s="46">
        <f>P23</f>
        <v>113126</v>
      </c>
      <c r="J78" s="44">
        <f>P22</f>
        <v>110810</v>
      </c>
      <c r="K78" s="44">
        <f>P21</f>
        <v>96200</v>
      </c>
      <c r="L78" s="44">
        <f>P20</f>
        <v>78200</v>
      </c>
      <c r="M78" s="44">
        <f>P19</f>
        <v>54549</v>
      </c>
      <c r="N78" s="44">
        <f>P18</f>
        <v>53657</v>
      </c>
      <c r="O78" s="44">
        <f>P17</f>
        <v>59959</v>
      </c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</row>
    <row r="79" spans="1:31" ht="12" customHeight="1" x14ac:dyDescent="0.2">
      <c r="A79" s="45" t="s">
        <v>18</v>
      </c>
      <c r="B79" s="46">
        <v>42090</v>
      </c>
      <c r="C79" s="46">
        <f>P42</f>
        <v>34187</v>
      </c>
      <c r="D79" s="46">
        <f>P42</f>
        <v>34187</v>
      </c>
      <c r="E79" s="46">
        <f>P41</f>
        <v>34360</v>
      </c>
      <c r="F79" s="46">
        <f>P40</f>
        <v>29980</v>
      </c>
      <c r="G79" s="46">
        <f>P39</f>
        <v>33777</v>
      </c>
      <c r="H79" s="46">
        <f>P38</f>
        <v>41782</v>
      </c>
      <c r="I79" s="46">
        <f>P37</f>
        <v>44024</v>
      </c>
      <c r="J79" s="44">
        <f>P36</f>
        <v>40164</v>
      </c>
      <c r="K79" s="44">
        <f>P35</f>
        <v>40003</v>
      </c>
      <c r="L79" s="44">
        <f>P34</f>
        <v>43226</v>
      </c>
      <c r="M79" s="44">
        <f>P33</f>
        <v>33275</v>
      </c>
      <c r="N79" s="44">
        <f>P32</f>
        <v>27134</v>
      </c>
      <c r="O79" s="44">
        <f>P31</f>
        <v>33928</v>
      </c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</row>
    <row r="80" spans="1:31" ht="12" customHeight="1" x14ac:dyDescent="0.2">
      <c r="A80" s="45" t="s">
        <v>19</v>
      </c>
      <c r="B80" s="46">
        <v>50789</v>
      </c>
      <c r="C80" s="46">
        <f>P56</f>
        <v>27495</v>
      </c>
      <c r="D80" s="46">
        <f>P56</f>
        <v>27495</v>
      </c>
      <c r="E80" s="46">
        <f>P55</f>
        <v>26350</v>
      </c>
      <c r="F80" s="46">
        <f>P54</f>
        <v>43309</v>
      </c>
      <c r="G80" s="46">
        <f>P53</f>
        <v>55986</v>
      </c>
      <c r="H80" s="46">
        <f>P52</f>
        <v>50015</v>
      </c>
      <c r="I80" s="46">
        <f>P51</f>
        <v>56829</v>
      </c>
      <c r="J80" s="44">
        <f>P50</f>
        <v>54615</v>
      </c>
      <c r="K80" s="44">
        <f>P49</f>
        <v>50099</v>
      </c>
      <c r="L80" s="44">
        <f>P48</f>
        <v>49464</v>
      </c>
      <c r="M80" s="44">
        <f>P47</f>
        <v>59588</v>
      </c>
      <c r="N80" s="44">
        <f>P46</f>
        <v>47886</v>
      </c>
      <c r="O80" s="44">
        <f>P45</f>
        <v>32423</v>
      </c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</row>
    <row r="81" spans="1:15" ht="12" customHeight="1" x14ac:dyDescent="0.2">
      <c r="A81" s="45" t="s">
        <v>20</v>
      </c>
      <c r="B81" s="46">
        <v>71811</v>
      </c>
      <c r="C81" s="46">
        <f>P70</f>
        <v>63574</v>
      </c>
      <c r="D81" s="46">
        <f>P70</f>
        <v>63574</v>
      </c>
      <c r="E81" s="46">
        <f>P69</f>
        <v>68086</v>
      </c>
      <c r="F81" s="46">
        <f>P68</f>
        <v>66672</v>
      </c>
      <c r="G81" s="46">
        <f>P67</f>
        <v>77301</v>
      </c>
      <c r="H81" s="46">
        <f>P66</f>
        <v>81212</v>
      </c>
      <c r="I81" s="46">
        <f>P65</f>
        <v>82029</v>
      </c>
      <c r="J81" s="44">
        <f>P64</f>
        <v>69344</v>
      </c>
      <c r="K81" s="44">
        <f>P63</f>
        <v>78114</v>
      </c>
      <c r="L81" s="44">
        <f>P62</f>
        <v>60476</v>
      </c>
      <c r="M81" s="44">
        <f>P61</f>
        <v>51156</v>
      </c>
      <c r="N81" s="44">
        <f>P60</f>
        <v>32740</v>
      </c>
      <c r="O81" s="44">
        <f>P59</f>
        <v>38619</v>
      </c>
    </row>
    <row r="82" spans="1:15" ht="12" customHeight="1" x14ac:dyDescent="0.2">
      <c r="A82" s="45" t="s">
        <v>14</v>
      </c>
      <c r="B82" s="47">
        <f t="shared" ref="B82:K82" si="10">SUM(B77:B81)</f>
        <v>243910</v>
      </c>
      <c r="C82" s="47">
        <f t="shared" si="10"/>
        <v>204481</v>
      </c>
      <c r="D82" s="47">
        <f t="shared" si="10"/>
        <v>204481</v>
      </c>
      <c r="E82" s="47">
        <f t="shared" si="10"/>
        <v>199025</v>
      </c>
      <c r="F82" s="47">
        <f t="shared" si="10"/>
        <v>206419</v>
      </c>
      <c r="G82" s="47">
        <f t="shared" si="10"/>
        <v>200438</v>
      </c>
      <c r="H82" s="47">
        <f t="shared" si="10"/>
        <v>345970</v>
      </c>
      <c r="I82" s="47">
        <f t="shared" si="10"/>
        <v>326137</v>
      </c>
      <c r="J82" s="48">
        <f t="shared" si="10"/>
        <v>314983</v>
      </c>
      <c r="K82" s="48">
        <f t="shared" si="10"/>
        <v>304267</v>
      </c>
      <c r="L82" s="107">
        <f>SUM(L77:L81)</f>
        <v>272720</v>
      </c>
      <c r="M82" s="107">
        <f>SUM(M77:M81)</f>
        <v>222238</v>
      </c>
      <c r="N82" s="107">
        <f>SUM(N77:N81)</f>
        <v>185934</v>
      </c>
      <c r="O82" s="107">
        <f>SUM(O77:O81)</f>
        <v>192087</v>
      </c>
    </row>
    <row r="83" spans="1:15" ht="12" customHeight="1" x14ac:dyDescent="0.2">
      <c r="A83" s="45"/>
      <c r="B83" s="45"/>
      <c r="C83" s="49"/>
      <c r="D83" s="30"/>
      <c r="E83" s="30"/>
      <c r="F83" s="30"/>
      <c r="G83" s="30"/>
      <c r="H83" s="44"/>
    </row>
    <row r="84" spans="1:15" ht="12" customHeight="1" x14ac:dyDescent="0.2">
      <c r="A84" s="45"/>
      <c r="B84" s="45"/>
      <c r="C84" s="49"/>
      <c r="D84" s="30"/>
      <c r="E84" s="30"/>
      <c r="F84" s="30"/>
      <c r="G84" s="30"/>
      <c r="H84" s="44"/>
    </row>
    <row r="85" spans="1:15" ht="12" customHeight="1" x14ac:dyDescent="0.2"/>
    <row r="86" spans="1:15" ht="12" customHeight="1" x14ac:dyDescent="0.2"/>
    <row r="87" spans="1:15" ht="12" customHeight="1" x14ac:dyDescent="0.2"/>
    <row r="88" spans="1:15" ht="12" customHeight="1" x14ac:dyDescent="0.2"/>
    <row r="89" spans="1:15" ht="12" customHeight="1" x14ac:dyDescent="0.2"/>
    <row r="90" spans="1:15" ht="12" customHeight="1" x14ac:dyDescent="0.2"/>
    <row r="91" spans="1:15" ht="12" customHeight="1" x14ac:dyDescent="0.2"/>
    <row r="92" spans="1:15" ht="12" customHeight="1" x14ac:dyDescent="0.2"/>
    <row r="93" spans="1:15" ht="12" customHeight="1" x14ac:dyDescent="0.2"/>
    <row r="94" spans="1:15" ht="12" customHeight="1" x14ac:dyDescent="0.2"/>
    <row r="95" spans="1:15" ht="12" customHeight="1" x14ac:dyDescent="0.2"/>
    <row r="96" spans="1:15" ht="12" customHeight="1" x14ac:dyDescent="0.2"/>
  </sheetData>
  <sheetProtection selectLockedCells="1" selectUnlockedCells="1"/>
  <mergeCells count="5">
    <mergeCell ref="A2:A13"/>
    <mergeCell ref="A17:A28"/>
    <mergeCell ref="A31:A42"/>
    <mergeCell ref="A45:A56"/>
    <mergeCell ref="A59:A70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6"/>
  <sheetViews>
    <sheetView topLeftCell="A85" workbookViewId="0">
      <selection activeCell="S105" sqref="S105"/>
    </sheetView>
  </sheetViews>
  <sheetFormatPr defaultColWidth="8.6640625" defaultRowHeight="13.2" x14ac:dyDescent="0.25"/>
  <cols>
    <col min="1" max="1" width="20.33203125" style="50" customWidth="1"/>
    <col min="2" max="10" width="8.6640625" style="50"/>
    <col min="11" max="12" width="9.109375" style="50" bestFit="1" customWidth="1"/>
    <col min="13" max="13" width="8.88671875" style="50" bestFit="1" customWidth="1"/>
    <col min="14" max="16384" width="8.6640625" style="50"/>
  </cols>
  <sheetData>
    <row r="1" spans="1:16" ht="14.4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4.4" thickTop="1" thickBot="1" x14ac:dyDescent="0.3">
      <c r="A2" s="144" t="s">
        <v>23</v>
      </c>
      <c r="B2" s="31">
        <v>2022</v>
      </c>
      <c r="C2" s="133">
        <v>0</v>
      </c>
      <c r="D2" s="129">
        <v>0</v>
      </c>
      <c r="E2" s="129">
        <v>0</v>
      </c>
      <c r="F2" s="129">
        <v>2454</v>
      </c>
      <c r="G2" s="129">
        <v>6180</v>
      </c>
      <c r="H2" s="129">
        <v>6840</v>
      </c>
      <c r="I2" s="129">
        <v>16815</v>
      </c>
      <c r="J2" s="129">
        <v>13329</v>
      </c>
      <c r="K2" s="129">
        <v>5080</v>
      </c>
      <c r="L2" s="129">
        <v>3850</v>
      </c>
      <c r="M2" s="129">
        <v>0</v>
      </c>
      <c r="N2" s="132"/>
      <c r="O2" s="134">
        <f>SUM(C2:N2)</f>
        <v>54548</v>
      </c>
      <c r="P2" s="1"/>
    </row>
    <row r="3" spans="1:16" ht="13.8" thickTop="1" x14ac:dyDescent="0.25">
      <c r="A3" s="145"/>
      <c r="B3" s="101">
        <v>2021</v>
      </c>
      <c r="C3" s="105">
        <v>0</v>
      </c>
      <c r="D3" s="82">
        <v>0</v>
      </c>
      <c r="E3" s="82">
        <v>0</v>
      </c>
      <c r="F3" s="82">
        <v>0</v>
      </c>
      <c r="G3" s="83">
        <v>3296</v>
      </c>
      <c r="H3" s="83">
        <v>5802</v>
      </c>
      <c r="I3" s="83">
        <v>17578</v>
      </c>
      <c r="J3" s="83">
        <v>16530</v>
      </c>
      <c r="K3" s="83">
        <v>6296</v>
      </c>
      <c r="L3" s="82">
        <v>3584</v>
      </c>
      <c r="M3" s="82">
        <v>0</v>
      </c>
      <c r="N3" s="6">
        <v>0</v>
      </c>
      <c r="O3" s="5">
        <f>SUM(C3:N3)</f>
        <v>53086</v>
      </c>
      <c r="P3" s="1"/>
    </row>
    <row r="4" spans="1:16" x14ac:dyDescent="0.25">
      <c r="A4" s="145"/>
      <c r="B4" s="123">
        <v>2020</v>
      </c>
      <c r="C4" s="113">
        <v>0</v>
      </c>
      <c r="D4" s="82">
        <v>0</v>
      </c>
      <c r="E4" s="82">
        <v>0</v>
      </c>
      <c r="F4" s="82">
        <v>0</v>
      </c>
      <c r="G4" s="83">
        <v>1192</v>
      </c>
      <c r="H4" s="83">
        <v>5658</v>
      </c>
      <c r="I4" s="83">
        <v>22622</v>
      </c>
      <c r="J4" s="83">
        <v>18799</v>
      </c>
      <c r="K4" s="83">
        <v>6734</v>
      </c>
      <c r="L4" s="83">
        <v>1478</v>
      </c>
      <c r="M4" s="82">
        <v>0</v>
      </c>
      <c r="N4" s="101">
        <v>0</v>
      </c>
      <c r="O4" s="10">
        <f>SUM(C4:N4)</f>
        <v>56483</v>
      </c>
      <c r="P4" s="1"/>
    </row>
    <row r="5" spans="1:16" x14ac:dyDescent="0.25">
      <c r="A5" s="145"/>
      <c r="B5" s="97">
        <v>2019</v>
      </c>
      <c r="C5" s="119">
        <v>0</v>
      </c>
      <c r="D5" s="52">
        <v>0</v>
      </c>
      <c r="E5" s="52">
        <v>738</v>
      </c>
      <c r="F5" s="86">
        <v>4956</v>
      </c>
      <c r="G5" s="86">
        <v>7279</v>
      </c>
      <c r="H5" s="86">
        <v>8177</v>
      </c>
      <c r="I5" s="86">
        <v>18440</v>
      </c>
      <c r="J5" s="86">
        <v>18348</v>
      </c>
      <c r="K5" s="86">
        <v>5678</v>
      </c>
      <c r="L5" s="52">
        <v>4433</v>
      </c>
      <c r="M5" s="52">
        <v>0</v>
      </c>
      <c r="N5" s="97">
        <v>0</v>
      </c>
      <c r="O5" s="10">
        <f>SUM(C5:N5)</f>
        <v>68049</v>
      </c>
      <c r="P5" s="1"/>
    </row>
    <row r="6" spans="1:16" x14ac:dyDescent="0.25">
      <c r="A6" s="145"/>
      <c r="B6" s="52">
        <v>2018</v>
      </c>
      <c r="C6" s="119">
        <v>0</v>
      </c>
      <c r="D6" s="52">
        <v>0</v>
      </c>
      <c r="E6" s="52">
        <v>628</v>
      </c>
      <c r="F6" s="52">
        <v>4671</v>
      </c>
      <c r="G6" s="86">
        <v>9945</v>
      </c>
      <c r="H6" s="86">
        <v>8933</v>
      </c>
      <c r="I6" s="86">
        <v>18479</v>
      </c>
      <c r="J6" s="86">
        <v>14911</v>
      </c>
      <c r="K6" s="86">
        <v>7272</v>
      </c>
      <c r="L6" s="86">
        <v>2822</v>
      </c>
      <c r="M6" s="52">
        <v>0</v>
      </c>
      <c r="N6" s="97">
        <v>0</v>
      </c>
      <c r="O6" s="13">
        <f t="shared" ref="O6:O14" si="0">SUM(C6:N6)</f>
        <v>67661</v>
      </c>
      <c r="P6" s="1"/>
    </row>
    <row r="7" spans="1:16" x14ac:dyDescent="0.25">
      <c r="A7" s="145"/>
      <c r="B7" s="52">
        <v>2017</v>
      </c>
      <c r="C7" s="53">
        <v>0</v>
      </c>
      <c r="D7" s="54">
        <v>0</v>
      </c>
      <c r="E7" s="54">
        <v>0</v>
      </c>
      <c r="F7" s="54">
        <v>4099</v>
      </c>
      <c r="G7" s="54">
        <v>7854</v>
      </c>
      <c r="H7" s="54">
        <v>8448</v>
      </c>
      <c r="I7" s="54">
        <v>21007</v>
      </c>
      <c r="J7" s="54">
        <v>17894</v>
      </c>
      <c r="K7" s="61">
        <v>6299</v>
      </c>
      <c r="L7" s="61">
        <v>2362</v>
      </c>
      <c r="M7" s="54">
        <v>0</v>
      </c>
      <c r="N7" s="54">
        <v>0</v>
      </c>
      <c r="O7" s="13">
        <f t="shared" si="0"/>
        <v>67963</v>
      </c>
      <c r="P7" s="1"/>
    </row>
    <row r="8" spans="1:16" x14ac:dyDescent="0.25">
      <c r="A8" s="145"/>
      <c r="B8" s="52">
        <v>2016</v>
      </c>
      <c r="C8" s="53">
        <v>0</v>
      </c>
      <c r="D8" s="54">
        <v>0</v>
      </c>
      <c r="E8" s="54">
        <v>1334</v>
      </c>
      <c r="F8" s="54">
        <v>2434</v>
      </c>
      <c r="G8" s="54">
        <v>7296</v>
      </c>
      <c r="H8" s="54">
        <v>7679</v>
      </c>
      <c r="I8" s="54">
        <v>21945</v>
      </c>
      <c r="J8" s="54">
        <v>17858</v>
      </c>
      <c r="K8" s="54">
        <v>6737</v>
      </c>
      <c r="L8" s="54">
        <v>2734</v>
      </c>
      <c r="M8" s="54">
        <v>30</v>
      </c>
      <c r="N8" s="55">
        <v>26</v>
      </c>
      <c r="O8" s="13">
        <f t="shared" si="0"/>
        <v>68073</v>
      </c>
      <c r="P8" s="1"/>
    </row>
    <row r="9" spans="1:16" x14ac:dyDescent="0.25">
      <c r="A9" s="145"/>
      <c r="B9" s="56">
        <v>2015</v>
      </c>
      <c r="C9" s="57">
        <v>0</v>
      </c>
      <c r="D9" s="58">
        <v>0</v>
      </c>
      <c r="E9" s="58">
        <v>0</v>
      </c>
      <c r="F9" s="58">
        <v>2436</v>
      </c>
      <c r="G9" s="58">
        <v>9104</v>
      </c>
      <c r="H9" s="58">
        <v>8017</v>
      </c>
      <c r="I9" s="58">
        <v>17371</v>
      </c>
      <c r="J9" s="58">
        <v>14534</v>
      </c>
      <c r="K9" s="58">
        <v>5799</v>
      </c>
      <c r="L9" s="58">
        <v>2486</v>
      </c>
      <c r="M9" s="58">
        <v>340</v>
      </c>
      <c r="N9" s="59">
        <v>0</v>
      </c>
      <c r="O9" s="13">
        <f t="shared" si="0"/>
        <v>60087</v>
      </c>
      <c r="P9" s="1"/>
    </row>
    <row r="10" spans="1:16" x14ac:dyDescent="0.25">
      <c r="A10" s="145"/>
      <c r="B10" s="17">
        <v>2014</v>
      </c>
      <c r="C10" s="60">
        <v>0</v>
      </c>
      <c r="D10" s="61">
        <v>0</v>
      </c>
      <c r="E10" s="61">
        <v>0</v>
      </c>
      <c r="F10" s="61">
        <v>3545</v>
      </c>
      <c r="G10" s="61">
        <v>6795</v>
      </c>
      <c r="H10" s="61">
        <v>7980</v>
      </c>
      <c r="I10" s="61">
        <v>16070</v>
      </c>
      <c r="J10" s="61">
        <v>18714</v>
      </c>
      <c r="K10" s="61">
        <v>4180</v>
      </c>
      <c r="L10" s="61">
        <v>2653</v>
      </c>
      <c r="M10" s="61">
        <v>0</v>
      </c>
      <c r="N10" s="62">
        <v>0</v>
      </c>
      <c r="O10" s="13">
        <f t="shared" si="0"/>
        <v>59937</v>
      </c>
      <c r="P10" s="1"/>
    </row>
    <row r="11" spans="1:16" x14ac:dyDescent="0.25">
      <c r="A11" s="145"/>
      <c r="B11" s="6">
        <v>2013</v>
      </c>
      <c r="C11" s="63">
        <v>0</v>
      </c>
      <c r="D11" s="64">
        <v>0</v>
      </c>
      <c r="E11" s="64">
        <v>0</v>
      </c>
      <c r="F11" s="64">
        <v>953</v>
      </c>
      <c r="G11" s="64">
        <v>6078</v>
      </c>
      <c r="H11" s="64">
        <v>7030</v>
      </c>
      <c r="I11" s="64">
        <v>15298</v>
      </c>
      <c r="J11" s="64">
        <v>16201</v>
      </c>
      <c r="K11" s="64">
        <v>4385</v>
      </c>
      <c r="L11" s="64">
        <v>2298</v>
      </c>
      <c r="M11" s="64">
        <v>0</v>
      </c>
      <c r="N11" s="65">
        <v>0</v>
      </c>
      <c r="O11" s="13">
        <f t="shared" si="0"/>
        <v>52243</v>
      </c>
      <c r="P11" s="1"/>
    </row>
    <row r="12" spans="1:16" x14ac:dyDescent="0.25">
      <c r="A12" s="145"/>
      <c r="B12" s="17">
        <v>2012</v>
      </c>
      <c r="C12" s="60">
        <v>0</v>
      </c>
      <c r="D12" s="61">
        <v>0</v>
      </c>
      <c r="E12" s="61">
        <v>47</v>
      </c>
      <c r="F12" s="61">
        <v>2769</v>
      </c>
      <c r="G12" s="61">
        <v>7174</v>
      </c>
      <c r="H12" s="61">
        <v>8304</v>
      </c>
      <c r="I12" s="61">
        <v>16848</v>
      </c>
      <c r="J12" s="61">
        <v>16945</v>
      </c>
      <c r="K12" s="61">
        <v>5735</v>
      </c>
      <c r="L12" s="61">
        <v>912</v>
      </c>
      <c r="M12" s="61">
        <v>0</v>
      </c>
      <c r="N12" s="62">
        <v>0</v>
      </c>
      <c r="O12" s="13">
        <f t="shared" si="0"/>
        <v>58734</v>
      </c>
      <c r="P12" s="1"/>
    </row>
    <row r="13" spans="1:16" x14ac:dyDescent="0.25">
      <c r="A13" s="145"/>
      <c r="B13" s="17">
        <v>2011</v>
      </c>
      <c r="C13" s="60">
        <v>0</v>
      </c>
      <c r="D13" s="61">
        <v>0</v>
      </c>
      <c r="E13" s="61">
        <v>0</v>
      </c>
      <c r="F13" s="61">
        <v>4222</v>
      </c>
      <c r="G13" s="61">
        <v>6655</v>
      </c>
      <c r="H13" s="61">
        <v>7996</v>
      </c>
      <c r="I13" s="61">
        <v>18779</v>
      </c>
      <c r="J13" s="61">
        <v>15732</v>
      </c>
      <c r="K13" s="61">
        <v>7092</v>
      </c>
      <c r="L13" s="61">
        <v>2766</v>
      </c>
      <c r="M13" s="61">
        <v>0</v>
      </c>
      <c r="N13" s="62">
        <v>0</v>
      </c>
      <c r="O13" s="13">
        <f t="shared" si="0"/>
        <v>63242</v>
      </c>
      <c r="P13" s="1"/>
    </row>
    <row r="14" spans="1:16" x14ac:dyDescent="0.25">
      <c r="A14" s="146"/>
      <c r="B14" s="17">
        <v>2010</v>
      </c>
      <c r="C14" s="66">
        <v>0</v>
      </c>
      <c r="D14" s="67">
        <v>0</v>
      </c>
      <c r="E14" s="67">
        <v>0</v>
      </c>
      <c r="F14" s="67">
        <v>3145</v>
      </c>
      <c r="G14" s="67">
        <v>5272</v>
      </c>
      <c r="H14" s="67">
        <v>7603</v>
      </c>
      <c r="I14" s="67">
        <v>17779</v>
      </c>
      <c r="J14" s="67">
        <v>13777</v>
      </c>
      <c r="K14" s="67">
        <v>4576</v>
      </c>
      <c r="L14" s="67">
        <v>2543</v>
      </c>
      <c r="M14" s="67">
        <v>0</v>
      </c>
      <c r="N14" s="68">
        <v>0</v>
      </c>
      <c r="O14" s="23">
        <f t="shared" si="0"/>
        <v>54695</v>
      </c>
      <c r="P14" s="1"/>
    </row>
    <row r="15" spans="1:16" ht="13.8" thickBot="1" x14ac:dyDescent="0.3">
      <c r="A15" s="24" t="s">
        <v>16</v>
      </c>
      <c r="B15" s="25"/>
      <c r="C15" s="69">
        <f>AVERAGE(C2:C14)</f>
        <v>0</v>
      </c>
      <c r="D15" s="69">
        <f t="shared" ref="D15:N15" si="1">AVERAGE(D2:D14)</f>
        <v>0</v>
      </c>
      <c r="E15" s="69">
        <f t="shared" si="1"/>
        <v>211.30769230769232</v>
      </c>
      <c r="F15" s="69">
        <f t="shared" si="1"/>
        <v>2744.9230769230771</v>
      </c>
      <c r="G15" s="69">
        <f t="shared" si="1"/>
        <v>6470.7692307692305</v>
      </c>
      <c r="H15" s="69">
        <f t="shared" si="1"/>
        <v>7574.3846153846152</v>
      </c>
      <c r="I15" s="69">
        <f t="shared" si="1"/>
        <v>18387</v>
      </c>
      <c r="J15" s="69">
        <f t="shared" si="1"/>
        <v>16428.615384615383</v>
      </c>
      <c r="K15" s="69">
        <f t="shared" si="1"/>
        <v>5835.6153846153848</v>
      </c>
      <c r="L15" s="69">
        <f t="shared" si="1"/>
        <v>2686.2307692307691</v>
      </c>
      <c r="M15" s="69">
        <f t="shared" si="1"/>
        <v>28.46153846153846</v>
      </c>
      <c r="N15" s="69">
        <f t="shared" si="1"/>
        <v>2.1666666666666665</v>
      </c>
      <c r="O15" s="70">
        <f>AVERAGE(O2:O14)</f>
        <v>60369.307692307695</v>
      </c>
      <c r="P15" s="1"/>
    </row>
    <row r="16" spans="1:16" ht="14.4" thickTop="1" thickBot="1" x14ac:dyDescent="0.3">
      <c r="A16" s="1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1"/>
    </row>
    <row r="17" spans="1:16" ht="13.8" thickTop="1" x14ac:dyDescent="0.25">
      <c r="A17" s="141" t="s">
        <v>24</v>
      </c>
      <c r="B17" s="135">
        <v>2022</v>
      </c>
      <c r="C17" s="133">
        <v>0</v>
      </c>
      <c r="D17" s="129">
        <v>0</v>
      </c>
      <c r="E17" s="129">
        <v>0</v>
      </c>
      <c r="F17" s="129">
        <v>3160</v>
      </c>
      <c r="G17" s="129">
        <v>5635</v>
      </c>
      <c r="H17" s="129">
        <v>6670</v>
      </c>
      <c r="I17" s="129">
        <v>14233</v>
      </c>
      <c r="J17" s="129">
        <v>14751</v>
      </c>
      <c r="K17" s="129">
        <v>6023</v>
      </c>
      <c r="L17" s="129">
        <v>5458</v>
      </c>
      <c r="M17" s="129">
        <v>0</v>
      </c>
      <c r="N17" s="130"/>
      <c r="O17" s="131">
        <f>SUM(C17:N17)</f>
        <v>55930</v>
      </c>
      <c r="P17" s="1"/>
    </row>
    <row r="18" spans="1:16" x14ac:dyDescent="0.25">
      <c r="A18" s="142"/>
      <c r="B18" s="101">
        <v>2021</v>
      </c>
      <c r="C18" s="105">
        <v>0</v>
      </c>
      <c r="D18" s="82">
        <v>0</v>
      </c>
      <c r="E18" s="82">
        <v>0</v>
      </c>
      <c r="F18" s="82">
        <v>0</v>
      </c>
      <c r="G18" s="82">
        <v>0</v>
      </c>
      <c r="H18" s="83">
        <v>2603</v>
      </c>
      <c r="I18" s="83">
        <v>9832</v>
      </c>
      <c r="J18" s="83">
        <v>10790</v>
      </c>
      <c r="K18" s="82">
        <v>4401</v>
      </c>
      <c r="L18" s="82">
        <v>3606</v>
      </c>
      <c r="M18" s="82">
        <v>0</v>
      </c>
      <c r="N18" s="6">
        <v>0</v>
      </c>
      <c r="O18" s="10">
        <f>SUM(C18:N18)</f>
        <v>31232</v>
      </c>
      <c r="P18" s="1"/>
    </row>
    <row r="19" spans="1:16" x14ac:dyDescent="0.25">
      <c r="A19" s="142"/>
      <c r="B19" s="101">
        <v>2020</v>
      </c>
      <c r="C19" s="105">
        <v>0</v>
      </c>
      <c r="D19" s="82">
        <v>0</v>
      </c>
      <c r="E19" s="82">
        <v>17</v>
      </c>
      <c r="F19" s="82">
        <v>0</v>
      </c>
      <c r="G19" s="82">
        <v>334</v>
      </c>
      <c r="H19" s="83">
        <v>2517</v>
      </c>
      <c r="I19" s="83">
        <v>11749</v>
      </c>
      <c r="J19" s="83">
        <v>13094</v>
      </c>
      <c r="K19" s="83">
        <v>5505</v>
      </c>
      <c r="L19" s="82">
        <v>776</v>
      </c>
      <c r="M19" s="82">
        <v>0</v>
      </c>
      <c r="N19" s="6">
        <v>0</v>
      </c>
      <c r="O19" s="10">
        <f>SUM(C19:N19)</f>
        <v>33992</v>
      </c>
      <c r="P19" s="1"/>
    </row>
    <row r="20" spans="1:16" x14ac:dyDescent="0.25">
      <c r="A20" s="142"/>
      <c r="B20" s="101">
        <v>2019</v>
      </c>
      <c r="C20" s="105">
        <v>0</v>
      </c>
      <c r="D20" s="82">
        <v>0</v>
      </c>
      <c r="E20" s="82">
        <v>262</v>
      </c>
      <c r="F20" s="83">
        <v>3631</v>
      </c>
      <c r="G20" s="83">
        <v>6715</v>
      </c>
      <c r="H20" s="83">
        <v>6420</v>
      </c>
      <c r="I20" s="83">
        <v>11693</v>
      </c>
      <c r="J20" s="83">
        <v>13164</v>
      </c>
      <c r="K20" s="83">
        <v>5683</v>
      </c>
      <c r="L20" s="82">
        <v>4924</v>
      </c>
      <c r="M20" s="82">
        <v>26</v>
      </c>
      <c r="N20" s="6">
        <v>209</v>
      </c>
      <c r="O20" s="10">
        <f>SUM(C20:N20)</f>
        <v>52727</v>
      </c>
      <c r="P20" s="1"/>
    </row>
    <row r="21" spans="1:16" x14ac:dyDescent="0.25">
      <c r="A21" s="142"/>
      <c r="B21" s="114">
        <v>2018</v>
      </c>
      <c r="C21" s="8">
        <v>0</v>
      </c>
      <c r="D21" s="9">
        <v>12</v>
      </c>
      <c r="E21" s="9">
        <v>450</v>
      </c>
      <c r="F21" s="9">
        <v>3576</v>
      </c>
      <c r="G21" s="96">
        <v>6372</v>
      </c>
      <c r="H21" s="9">
        <v>5665</v>
      </c>
      <c r="I21" s="9">
        <v>11179</v>
      </c>
      <c r="J21" s="9">
        <v>11384</v>
      </c>
      <c r="K21" s="96">
        <v>6634</v>
      </c>
      <c r="L21" s="9">
        <v>4384</v>
      </c>
      <c r="M21" s="9">
        <v>18</v>
      </c>
      <c r="N21" s="98">
        <v>304</v>
      </c>
      <c r="O21" s="99">
        <f t="shared" ref="O21:O29" si="2">SUM(C21:N21)</f>
        <v>49978</v>
      </c>
      <c r="P21" s="1"/>
    </row>
    <row r="22" spans="1:16" x14ac:dyDescent="0.25">
      <c r="A22" s="142"/>
      <c r="B22" s="97">
        <v>2017</v>
      </c>
      <c r="C22" s="96">
        <v>0</v>
      </c>
      <c r="D22" s="9">
        <v>6</v>
      </c>
      <c r="E22" s="9">
        <v>38</v>
      </c>
      <c r="F22" s="9">
        <v>4321</v>
      </c>
      <c r="G22" s="9">
        <v>6133</v>
      </c>
      <c r="H22" s="9">
        <v>6147</v>
      </c>
      <c r="I22" s="9">
        <v>11729</v>
      </c>
      <c r="J22" s="9">
        <v>12065</v>
      </c>
      <c r="K22" s="9">
        <v>5447</v>
      </c>
      <c r="L22" s="9">
        <v>4023</v>
      </c>
      <c r="M22" s="9">
        <v>0</v>
      </c>
      <c r="N22" s="98">
        <v>241</v>
      </c>
      <c r="O22" s="99">
        <f t="shared" si="2"/>
        <v>50150</v>
      </c>
      <c r="P22" s="1"/>
    </row>
    <row r="23" spans="1:16" x14ac:dyDescent="0.25">
      <c r="A23" s="142"/>
      <c r="B23" s="6">
        <v>2016</v>
      </c>
      <c r="C23" s="8">
        <v>0</v>
      </c>
      <c r="D23" s="9">
        <v>15</v>
      </c>
      <c r="E23" s="9">
        <v>852</v>
      </c>
      <c r="F23" s="9">
        <v>2646</v>
      </c>
      <c r="G23" s="9">
        <v>6408</v>
      </c>
      <c r="H23" s="9">
        <v>5377</v>
      </c>
      <c r="I23" s="9">
        <v>12564</v>
      </c>
      <c r="J23" s="9">
        <v>15010</v>
      </c>
      <c r="K23" s="9">
        <v>5445</v>
      </c>
      <c r="L23" s="9">
        <v>4401</v>
      </c>
      <c r="M23" s="9">
        <v>19</v>
      </c>
      <c r="N23" s="12">
        <v>355</v>
      </c>
      <c r="O23" s="10">
        <f t="shared" si="2"/>
        <v>53092</v>
      </c>
      <c r="P23" s="1"/>
    </row>
    <row r="24" spans="1:16" x14ac:dyDescent="0.25">
      <c r="A24" s="142"/>
      <c r="B24" s="6">
        <v>2015</v>
      </c>
      <c r="C24" s="8">
        <v>0</v>
      </c>
      <c r="D24" s="9">
        <v>12</v>
      </c>
      <c r="E24" s="9">
        <v>5</v>
      </c>
      <c r="F24" s="9">
        <v>2123</v>
      </c>
      <c r="G24" s="9">
        <v>5184</v>
      </c>
      <c r="H24" s="9">
        <v>5035</v>
      </c>
      <c r="I24" s="9">
        <v>10525</v>
      </c>
      <c r="J24" s="9">
        <v>11401</v>
      </c>
      <c r="K24" s="9">
        <v>5318</v>
      </c>
      <c r="L24" s="9">
        <v>3994</v>
      </c>
      <c r="M24" s="9">
        <v>91</v>
      </c>
      <c r="N24" s="12">
        <v>231</v>
      </c>
      <c r="O24" s="10">
        <f t="shared" si="2"/>
        <v>43919</v>
      </c>
      <c r="P24" s="1"/>
    </row>
    <row r="25" spans="1:16" x14ac:dyDescent="0.25">
      <c r="A25" s="142"/>
      <c r="B25" s="6">
        <v>2014</v>
      </c>
      <c r="C25" s="8">
        <v>0</v>
      </c>
      <c r="D25" s="9">
        <v>293</v>
      </c>
      <c r="E25" s="9">
        <v>107</v>
      </c>
      <c r="F25" s="9">
        <v>2579</v>
      </c>
      <c r="G25" s="9">
        <v>5718</v>
      </c>
      <c r="H25" s="9">
        <v>4785</v>
      </c>
      <c r="I25" s="9">
        <v>8883</v>
      </c>
      <c r="J25" s="9">
        <v>11440</v>
      </c>
      <c r="K25" s="9">
        <v>4098</v>
      </c>
      <c r="L25" s="9">
        <v>3092</v>
      </c>
      <c r="M25" s="9">
        <v>15</v>
      </c>
      <c r="N25" s="12">
        <v>190</v>
      </c>
      <c r="O25" s="10">
        <f t="shared" si="2"/>
        <v>41200</v>
      </c>
      <c r="P25" s="1"/>
    </row>
    <row r="26" spans="1:16" x14ac:dyDescent="0.25">
      <c r="A26" s="142"/>
      <c r="B26" s="17">
        <v>2013</v>
      </c>
      <c r="C26" s="14">
        <v>0</v>
      </c>
      <c r="D26" s="34">
        <v>0</v>
      </c>
      <c r="E26" s="15">
        <v>184</v>
      </c>
      <c r="F26" s="15">
        <v>2043</v>
      </c>
      <c r="G26" s="15">
        <v>6101</v>
      </c>
      <c r="H26" s="15">
        <v>4507</v>
      </c>
      <c r="I26" s="15">
        <v>8127</v>
      </c>
      <c r="J26" s="35">
        <v>10288</v>
      </c>
      <c r="K26" s="15">
        <v>3890</v>
      </c>
      <c r="L26" s="15">
        <v>2994</v>
      </c>
      <c r="M26" s="15">
        <v>11</v>
      </c>
      <c r="N26" s="16">
        <v>23</v>
      </c>
      <c r="O26" s="13">
        <f t="shared" si="2"/>
        <v>38168</v>
      </c>
      <c r="P26" s="1"/>
    </row>
    <row r="27" spans="1:16" x14ac:dyDescent="0.25">
      <c r="A27" s="142"/>
      <c r="B27" s="17">
        <v>2012</v>
      </c>
      <c r="C27" s="14">
        <v>0</v>
      </c>
      <c r="D27" s="34">
        <v>26</v>
      </c>
      <c r="E27" s="15">
        <v>51</v>
      </c>
      <c r="F27" s="15">
        <v>2390</v>
      </c>
      <c r="G27" s="15">
        <v>4855</v>
      </c>
      <c r="H27" s="15">
        <v>4367</v>
      </c>
      <c r="I27" s="15">
        <v>8133</v>
      </c>
      <c r="J27" s="35">
        <v>9475</v>
      </c>
      <c r="K27" s="15">
        <v>4503</v>
      </c>
      <c r="L27" s="15">
        <v>2452</v>
      </c>
      <c r="M27" s="15">
        <v>0</v>
      </c>
      <c r="N27" s="16">
        <v>0</v>
      </c>
      <c r="O27" s="13">
        <f t="shared" si="2"/>
        <v>36252</v>
      </c>
      <c r="P27" s="1"/>
    </row>
    <row r="28" spans="1:16" x14ac:dyDescent="0.25">
      <c r="A28" s="142"/>
      <c r="B28" s="17">
        <v>2011</v>
      </c>
      <c r="C28" s="14">
        <v>0</v>
      </c>
      <c r="D28" s="15">
        <v>16</v>
      </c>
      <c r="E28" s="15">
        <v>15</v>
      </c>
      <c r="F28" s="15">
        <v>2511</v>
      </c>
      <c r="G28" s="15">
        <v>4250</v>
      </c>
      <c r="H28" s="15">
        <v>5026</v>
      </c>
      <c r="I28" s="15">
        <v>10197</v>
      </c>
      <c r="J28" s="35">
        <v>10581</v>
      </c>
      <c r="K28" s="15">
        <v>4776</v>
      </c>
      <c r="L28" s="15">
        <v>2748</v>
      </c>
      <c r="M28" s="15">
        <v>11</v>
      </c>
      <c r="N28" s="16">
        <v>17</v>
      </c>
      <c r="O28" s="13">
        <f t="shared" si="2"/>
        <v>40148</v>
      </c>
      <c r="P28" s="1"/>
    </row>
    <row r="29" spans="1:16" x14ac:dyDescent="0.25">
      <c r="A29" s="143"/>
      <c r="B29" s="71">
        <v>2010</v>
      </c>
      <c r="C29" s="20">
        <v>0</v>
      </c>
      <c r="D29" s="21">
        <v>11</v>
      </c>
      <c r="E29" s="21">
        <v>19</v>
      </c>
      <c r="F29" s="21">
        <v>2866</v>
      </c>
      <c r="G29" s="21">
        <v>5779</v>
      </c>
      <c r="H29" s="21">
        <v>5843</v>
      </c>
      <c r="I29" s="21">
        <v>11045</v>
      </c>
      <c r="J29" s="36">
        <v>5195</v>
      </c>
      <c r="K29" s="21">
        <v>4572</v>
      </c>
      <c r="L29" s="21">
        <v>3185</v>
      </c>
      <c r="M29" s="21">
        <v>17</v>
      </c>
      <c r="N29" s="22">
        <v>18</v>
      </c>
      <c r="O29" s="72">
        <f t="shared" si="2"/>
        <v>38550</v>
      </c>
      <c r="P29" s="1"/>
    </row>
    <row r="30" spans="1:16" ht="13.8" thickBot="1" x14ac:dyDescent="0.3">
      <c r="A30" s="24" t="s">
        <v>16</v>
      </c>
      <c r="B30" s="25"/>
      <c r="C30" s="26">
        <f>AVERAGE(C17:C29)</f>
        <v>0</v>
      </c>
      <c r="D30" s="26">
        <f t="shared" ref="D30:N30" si="3">AVERAGE(D17:D29)</f>
        <v>30.076923076923077</v>
      </c>
      <c r="E30" s="26">
        <f t="shared" si="3"/>
        <v>153.84615384615384</v>
      </c>
      <c r="F30" s="26">
        <f t="shared" si="3"/>
        <v>2449.6923076923076</v>
      </c>
      <c r="G30" s="26">
        <f t="shared" si="3"/>
        <v>4883.3846153846152</v>
      </c>
      <c r="H30" s="26">
        <f t="shared" si="3"/>
        <v>4997.0769230769229</v>
      </c>
      <c r="I30" s="26">
        <f t="shared" si="3"/>
        <v>10760.692307692309</v>
      </c>
      <c r="J30" s="26">
        <f t="shared" si="3"/>
        <v>11433.692307692309</v>
      </c>
      <c r="K30" s="26">
        <f t="shared" si="3"/>
        <v>5099.6153846153848</v>
      </c>
      <c r="L30" s="26">
        <f t="shared" si="3"/>
        <v>3541.3076923076924</v>
      </c>
      <c r="M30" s="26">
        <f t="shared" si="3"/>
        <v>16</v>
      </c>
      <c r="N30" s="26">
        <f t="shared" si="3"/>
        <v>132.33333333333334</v>
      </c>
      <c r="O30" s="70">
        <f>AVERAGE(O17:O29)</f>
        <v>43487.538461538461</v>
      </c>
      <c r="P30" s="1"/>
    </row>
    <row r="31" spans="1:16" ht="14.4" thickTop="1" thickBot="1" x14ac:dyDescent="0.3">
      <c r="A31" s="1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1"/>
    </row>
    <row r="32" spans="1:16" ht="13.8" thickTop="1" x14ac:dyDescent="0.25">
      <c r="A32" s="141" t="s">
        <v>25</v>
      </c>
      <c r="B32" s="135">
        <v>2022</v>
      </c>
      <c r="C32" s="133">
        <v>0</v>
      </c>
      <c r="D32" s="129">
        <v>0</v>
      </c>
      <c r="E32" s="129">
        <v>0</v>
      </c>
      <c r="F32" s="129">
        <v>1348</v>
      </c>
      <c r="G32" s="129">
        <v>1624</v>
      </c>
      <c r="H32" s="129">
        <v>2255</v>
      </c>
      <c r="I32" s="129">
        <v>4634</v>
      </c>
      <c r="J32" s="129">
        <v>5096</v>
      </c>
      <c r="K32" s="129">
        <v>1361</v>
      </c>
      <c r="L32" s="129">
        <v>1046</v>
      </c>
      <c r="M32" s="129">
        <v>15</v>
      </c>
      <c r="N32" s="130"/>
      <c r="O32" s="131">
        <f>SUM(C32:N32)</f>
        <v>17379</v>
      </c>
      <c r="P32" s="1"/>
    </row>
    <row r="33" spans="1:16" x14ac:dyDescent="0.25">
      <c r="A33" s="142"/>
      <c r="B33" s="101">
        <v>2021</v>
      </c>
      <c r="C33" s="108">
        <v>0</v>
      </c>
      <c r="D33" s="83">
        <v>0</v>
      </c>
      <c r="E33" s="83">
        <v>0</v>
      </c>
      <c r="F33" s="83">
        <v>0</v>
      </c>
      <c r="G33" s="83">
        <v>7</v>
      </c>
      <c r="H33" s="83">
        <v>879</v>
      </c>
      <c r="I33" s="83">
        <v>4143</v>
      </c>
      <c r="J33" s="83">
        <v>4639</v>
      </c>
      <c r="K33" s="83">
        <v>1225</v>
      </c>
      <c r="L33" s="83">
        <v>615</v>
      </c>
      <c r="M33" s="83">
        <v>11</v>
      </c>
      <c r="N33" s="84">
        <v>49</v>
      </c>
      <c r="O33" s="10">
        <f>SUM(C33:N33)</f>
        <v>11568</v>
      </c>
      <c r="P33" s="1"/>
    </row>
    <row r="34" spans="1:16" x14ac:dyDescent="0.25">
      <c r="A34" s="142"/>
      <c r="B34" s="6">
        <v>2020</v>
      </c>
      <c r="C34" s="104">
        <v>0</v>
      </c>
      <c r="D34" s="83">
        <v>0</v>
      </c>
      <c r="E34" s="83">
        <v>0</v>
      </c>
      <c r="F34" s="83">
        <v>0</v>
      </c>
      <c r="G34" s="83">
        <v>204</v>
      </c>
      <c r="H34" s="83">
        <v>1409</v>
      </c>
      <c r="I34" s="83">
        <v>7077</v>
      </c>
      <c r="J34" s="83">
        <v>7324</v>
      </c>
      <c r="K34" s="83">
        <v>2011</v>
      </c>
      <c r="L34" s="83">
        <v>246</v>
      </c>
      <c r="M34" s="83">
        <v>0</v>
      </c>
      <c r="N34" s="84">
        <v>0</v>
      </c>
      <c r="O34" s="10">
        <f>SUM(C34:N34)</f>
        <v>18271</v>
      </c>
      <c r="P34" s="1"/>
    </row>
    <row r="35" spans="1:16" x14ac:dyDescent="0.25">
      <c r="A35" s="142"/>
      <c r="B35" s="101">
        <v>2019</v>
      </c>
      <c r="C35" s="108">
        <v>0</v>
      </c>
      <c r="D35" s="83">
        <v>0</v>
      </c>
      <c r="E35" s="83">
        <v>97</v>
      </c>
      <c r="F35" s="83">
        <v>1848</v>
      </c>
      <c r="G35" s="83">
        <v>1733</v>
      </c>
      <c r="H35" s="83">
        <v>2983</v>
      </c>
      <c r="I35" s="83">
        <v>5328</v>
      </c>
      <c r="J35" s="83">
        <v>6653</v>
      </c>
      <c r="K35" s="83">
        <v>1600</v>
      </c>
      <c r="L35" s="83">
        <v>1104</v>
      </c>
      <c r="M35" s="83">
        <v>106</v>
      </c>
      <c r="N35" s="84">
        <v>1247</v>
      </c>
      <c r="O35" s="10">
        <f>SUM(C35:N35)</f>
        <v>22699</v>
      </c>
      <c r="P35" s="1"/>
    </row>
    <row r="36" spans="1:16" x14ac:dyDescent="0.25">
      <c r="A36" s="142"/>
      <c r="B36" s="114">
        <v>2018</v>
      </c>
      <c r="C36" s="96">
        <v>0</v>
      </c>
      <c r="D36" s="9">
        <v>0</v>
      </c>
      <c r="E36" s="9">
        <v>226</v>
      </c>
      <c r="F36" s="9">
        <v>954</v>
      </c>
      <c r="G36" s="96">
        <v>1800</v>
      </c>
      <c r="H36" s="9">
        <v>2441</v>
      </c>
      <c r="I36" s="9">
        <v>5017</v>
      </c>
      <c r="J36" s="9">
        <v>5165</v>
      </c>
      <c r="K36" s="9">
        <v>1855</v>
      </c>
      <c r="L36" s="96">
        <v>905</v>
      </c>
      <c r="M36" s="9">
        <v>20</v>
      </c>
      <c r="N36" s="98">
        <v>642</v>
      </c>
      <c r="O36" s="10">
        <f t="shared" ref="O36:O44" si="4">SUM(C36:N36)</f>
        <v>19025</v>
      </c>
      <c r="P36" s="1"/>
    </row>
    <row r="37" spans="1:16" x14ac:dyDescent="0.25">
      <c r="A37" s="142"/>
      <c r="B37" s="6">
        <v>2017</v>
      </c>
      <c r="C37" s="8">
        <v>0</v>
      </c>
      <c r="D37" s="9">
        <v>0</v>
      </c>
      <c r="E37" s="9">
        <v>0</v>
      </c>
      <c r="F37" s="9">
        <v>1449</v>
      </c>
      <c r="G37" s="9">
        <v>1867</v>
      </c>
      <c r="H37" s="9">
        <v>2196</v>
      </c>
      <c r="I37" s="9">
        <v>4503</v>
      </c>
      <c r="J37" s="9">
        <v>4711</v>
      </c>
      <c r="K37" s="9">
        <v>1506</v>
      </c>
      <c r="L37" s="9">
        <v>730</v>
      </c>
      <c r="M37" s="9">
        <v>0</v>
      </c>
      <c r="N37" s="12">
        <v>516</v>
      </c>
      <c r="O37" s="10">
        <f t="shared" si="4"/>
        <v>17478</v>
      </c>
      <c r="P37" s="1"/>
    </row>
    <row r="38" spans="1:16" x14ac:dyDescent="0.25">
      <c r="A38" s="142"/>
      <c r="B38" s="6">
        <v>2016</v>
      </c>
      <c r="C38" s="8">
        <v>0</v>
      </c>
      <c r="D38" s="9">
        <v>0</v>
      </c>
      <c r="E38" s="9">
        <v>830</v>
      </c>
      <c r="F38" s="9">
        <v>1110</v>
      </c>
      <c r="G38" s="9">
        <v>1979</v>
      </c>
      <c r="H38" s="9">
        <v>2160</v>
      </c>
      <c r="I38" s="9">
        <v>5254</v>
      </c>
      <c r="J38" s="9">
        <v>4789</v>
      </c>
      <c r="K38" s="9">
        <v>1165</v>
      </c>
      <c r="L38" s="9">
        <v>921</v>
      </c>
      <c r="M38" s="9">
        <v>136</v>
      </c>
      <c r="N38" s="12">
        <v>964</v>
      </c>
      <c r="O38" s="10">
        <f t="shared" si="4"/>
        <v>19308</v>
      </c>
      <c r="P38" s="1"/>
    </row>
    <row r="39" spans="1:16" x14ac:dyDescent="0.25">
      <c r="A39" s="142"/>
      <c r="B39" s="6">
        <v>2015</v>
      </c>
      <c r="C39" s="8">
        <v>0</v>
      </c>
      <c r="D39" s="9">
        <v>0</v>
      </c>
      <c r="E39" s="9">
        <v>0</v>
      </c>
      <c r="F39" s="9">
        <v>1135</v>
      </c>
      <c r="G39" s="9">
        <v>2204</v>
      </c>
      <c r="H39" s="9">
        <v>2047</v>
      </c>
      <c r="I39" s="9">
        <v>4125</v>
      </c>
      <c r="J39" s="9">
        <v>4344</v>
      </c>
      <c r="K39" s="9">
        <v>1276</v>
      </c>
      <c r="L39" s="9">
        <v>1018</v>
      </c>
      <c r="M39" s="9">
        <v>93</v>
      </c>
      <c r="N39" s="12">
        <v>844</v>
      </c>
      <c r="O39" s="10">
        <f t="shared" si="4"/>
        <v>17086</v>
      </c>
      <c r="P39" s="1"/>
    </row>
    <row r="40" spans="1:16" x14ac:dyDescent="0.25">
      <c r="A40" s="142"/>
      <c r="B40" s="6">
        <v>2014</v>
      </c>
      <c r="C40" s="8">
        <v>0</v>
      </c>
      <c r="D40" s="9">
        <v>18</v>
      </c>
      <c r="E40" s="9">
        <v>0</v>
      </c>
      <c r="F40" s="9">
        <v>1428</v>
      </c>
      <c r="G40" s="9">
        <v>2369</v>
      </c>
      <c r="H40" s="9">
        <v>2981</v>
      </c>
      <c r="I40" s="9">
        <v>4096</v>
      </c>
      <c r="J40" s="9">
        <v>5086</v>
      </c>
      <c r="K40" s="9">
        <v>1410</v>
      </c>
      <c r="L40" s="9">
        <v>997</v>
      </c>
      <c r="M40" s="9">
        <v>64</v>
      </c>
      <c r="N40" s="12">
        <v>436</v>
      </c>
      <c r="O40" s="10">
        <f t="shared" si="4"/>
        <v>18885</v>
      </c>
      <c r="P40" s="1"/>
    </row>
    <row r="41" spans="1:16" x14ac:dyDescent="0.25">
      <c r="A41" s="142"/>
      <c r="B41" s="17">
        <v>2013</v>
      </c>
      <c r="C41" s="14">
        <v>0</v>
      </c>
      <c r="D41" s="15">
        <v>0</v>
      </c>
      <c r="E41" s="15">
        <v>62</v>
      </c>
      <c r="F41" s="15">
        <v>567</v>
      </c>
      <c r="G41" s="15">
        <v>1856</v>
      </c>
      <c r="H41" s="15">
        <v>1961</v>
      </c>
      <c r="I41" s="15">
        <v>4090</v>
      </c>
      <c r="J41" s="35">
        <v>4854</v>
      </c>
      <c r="K41" s="15">
        <v>1717</v>
      </c>
      <c r="L41" s="15">
        <v>1283</v>
      </c>
      <c r="M41" s="15">
        <v>125</v>
      </c>
      <c r="N41" s="16">
        <v>447</v>
      </c>
      <c r="O41" s="13">
        <f t="shared" si="4"/>
        <v>16962</v>
      </c>
      <c r="P41" s="1"/>
    </row>
    <row r="42" spans="1:16" x14ac:dyDescent="0.25">
      <c r="A42" s="142"/>
      <c r="B42" s="17">
        <v>2012</v>
      </c>
      <c r="C42" s="14">
        <v>0</v>
      </c>
      <c r="D42" s="15">
        <v>0</v>
      </c>
      <c r="E42" s="15">
        <v>22</v>
      </c>
      <c r="F42" s="15">
        <v>846</v>
      </c>
      <c r="G42" s="15">
        <v>1965</v>
      </c>
      <c r="H42" s="15">
        <v>2052</v>
      </c>
      <c r="I42" s="15">
        <v>5888</v>
      </c>
      <c r="J42" s="35">
        <v>5163</v>
      </c>
      <c r="K42" s="15">
        <v>1785</v>
      </c>
      <c r="L42" s="15">
        <v>845</v>
      </c>
      <c r="M42" s="15">
        <v>18</v>
      </c>
      <c r="N42" s="16">
        <v>423</v>
      </c>
      <c r="O42" s="13">
        <f t="shared" si="4"/>
        <v>19007</v>
      </c>
      <c r="P42" s="1"/>
    </row>
    <row r="43" spans="1:16" x14ac:dyDescent="0.25">
      <c r="A43" s="142"/>
      <c r="B43" s="17">
        <v>2011</v>
      </c>
      <c r="C43" s="14">
        <v>25</v>
      </c>
      <c r="D43" s="15">
        <v>25</v>
      </c>
      <c r="E43" s="15">
        <v>0</v>
      </c>
      <c r="F43" s="15">
        <v>1027</v>
      </c>
      <c r="G43" s="15">
        <v>1336</v>
      </c>
      <c r="H43" s="15">
        <v>2816</v>
      </c>
      <c r="I43" s="15">
        <v>4903</v>
      </c>
      <c r="J43" s="35">
        <v>4017</v>
      </c>
      <c r="K43" s="15">
        <v>2605</v>
      </c>
      <c r="L43" s="15">
        <v>1030</v>
      </c>
      <c r="M43" s="15">
        <v>26</v>
      </c>
      <c r="N43" s="16">
        <v>528</v>
      </c>
      <c r="O43" s="13">
        <f t="shared" si="4"/>
        <v>18338</v>
      </c>
      <c r="P43" s="1"/>
    </row>
    <row r="44" spans="1:16" x14ac:dyDescent="0.25">
      <c r="A44" s="143"/>
      <c r="B44" s="71">
        <v>2010</v>
      </c>
      <c r="C44" s="20">
        <v>63</v>
      </c>
      <c r="D44" s="21">
        <v>0</v>
      </c>
      <c r="E44" s="21">
        <v>1</v>
      </c>
      <c r="F44" s="21">
        <v>1471</v>
      </c>
      <c r="G44" s="21">
        <v>1586</v>
      </c>
      <c r="H44" s="21">
        <v>1708</v>
      </c>
      <c r="I44" s="21">
        <v>5037</v>
      </c>
      <c r="J44" s="36">
        <v>2257</v>
      </c>
      <c r="K44" s="21">
        <v>1079</v>
      </c>
      <c r="L44" s="21">
        <v>1217</v>
      </c>
      <c r="M44" s="21">
        <v>107</v>
      </c>
      <c r="N44" s="22">
        <v>289</v>
      </c>
      <c r="O44" s="72">
        <f t="shared" si="4"/>
        <v>14815</v>
      </c>
      <c r="P44" s="1"/>
    </row>
    <row r="45" spans="1:16" ht="13.8" thickBot="1" x14ac:dyDescent="0.3">
      <c r="A45" s="24" t="s">
        <v>16</v>
      </c>
      <c r="B45" s="25"/>
      <c r="C45" s="26">
        <f>AVERAGE(C32:C44)</f>
        <v>6.7692307692307692</v>
      </c>
      <c r="D45" s="26">
        <f t="shared" ref="D45:N45" si="5">AVERAGE(D32:D44)</f>
        <v>3.3076923076923075</v>
      </c>
      <c r="E45" s="26">
        <f t="shared" si="5"/>
        <v>95.230769230769226</v>
      </c>
      <c r="F45" s="26">
        <f t="shared" si="5"/>
        <v>1014.0769230769231</v>
      </c>
      <c r="G45" s="26">
        <f t="shared" si="5"/>
        <v>1579.2307692307693</v>
      </c>
      <c r="H45" s="26">
        <f t="shared" si="5"/>
        <v>2145.2307692307691</v>
      </c>
      <c r="I45" s="26">
        <f t="shared" si="5"/>
        <v>4930.3846153846152</v>
      </c>
      <c r="J45" s="26">
        <f t="shared" si="5"/>
        <v>4930.6153846153848</v>
      </c>
      <c r="K45" s="26">
        <f t="shared" si="5"/>
        <v>1584.2307692307693</v>
      </c>
      <c r="L45" s="26">
        <f t="shared" si="5"/>
        <v>919.76923076923072</v>
      </c>
      <c r="M45" s="26">
        <f t="shared" si="5"/>
        <v>55.46153846153846</v>
      </c>
      <c r="N45" s="26">
        <f t="shared" si="5"/>
        <v>532.08333333333337</v>
      </c>
      <c r="O45" s="70">
        <f>AVERAGE(O32:O44)</f>
        <v>17755.461538461539</v>
      </c>
      <c r="P45" s="1"/>
    </row>
    <row r="46" spans="1:16" ht="14.4" thickTop="1" thickBot="1" x14ac:dyDescent="0.3">
      <c r="A46" s="1"/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1"/>
    </row>
    <row r="47" spans="1:16" ht="13.8" thickTop="1" x14ac:dyDescent="0.25">
      <c r="A47" s="141" t="s">
        <v>26</v>
      </c>
      <c r="B47" s="135">
        <v>2022</v>
      </c>
      <c r="C47" s="133">
        <v>0</v>
      </c>
      <c r="D47" s="129">
        <v>0</v>
      </c>
      <c r="E47" s="129">
        <v>0</v>
      </c>
      <c r="F47" s="129">
        <v>594</v>
      </c>
      <c r="G47" s="129">
        <v>1580</v>
      </c>
      <c r="H47" s="129">
        <v>2168</v>
      </c>
      <c r="I47" s="129">
        <v>4227</v>
      </c>
      <c r="J47" s="129">
        <v>3987</v>
      </c>
      <c r="K47" s="129">
        <v>1348</v>
      </c>
      <c r="L47" s="129">
        <v>605</v>
      </c>
      <c r="M47" s="129">
        <v>0</v>
      </c>
      <c r="N47" s="130"/>
      <c r="O47" s="131">
        <f>SUM(C47:N47)</f>
        <v>14509</v>
      </c>
      <c r="P47" s="1"/>
    </row>
    <row r="48" spans="1:16" x14ac:dyDescent="0.25">
      <c r="A48" s="142"/>
      <c r="B48" s="101">
        <v>2021</v>
      </c>
      <c r="C48" s="108">
        <v>0</v>
      </c>
      <c r="D48" s="83">
        <v>0</v>
      </c>
      <c r="E48" s="83">
        <v>0</v>
      </c>
      <c r="F48" s="83">
        <v>0</v>
      </c>
      <c r="G48" s="83">
        <v>5</v>
      </c>
      <c r="H48" s="83">
        <v>1584</v>
      </c>
      <c r="I48" s="83">
        <v>4909</v>
      </c>
      <c r="J48" s="83">
        <v>5191</v>
      </c>
      <c r="K48" s="83">
        <v>1565</v>
      </c>
      <c r="L48" s="83">
        <v>821</v>
      </c>
      <c r="M48" s="83">
        <v>21</v>
      </c>
      <c r="N48" s="84">
        <v>0</v>
      </c>
      <c r="O48" s="10">
        <f>SUM(C48:N48)</f>
        <v>14096</v>
      </c>
      <c r="P48" s="1"/>
    </row>
    <row r="49" spans="1:16" x14ac:dyDescent="0.25">
      <c r="A49" s="142"/>
      <c r="B49" s="101">
        <v>2020</v>
      </c>
      <c r="C49" s="108">
        <v>0</v>
      </c>
      <c r="D49" s="83">
        <v>0</v>
      </c>
      <c r="E49" s="83">
        <v>5</v>
      </c>
      <c r="F49" s="83">
        <v>0</v>
      </c>
      <c r="G49" s="83">
        <v>311</v>
      </c>
      <c r="H49" s="83">
        <v>1926</v>
      </c>
      <c r="I49" s="83">
        <v>6090</v>
      </c>
      <c r="J49" s="83">
        <v>6152</v>
      </c>
      <c r="K49" s="83">
        <v>2476</v>
      </c>
      <c r="L49" s="83">
        <v>388</v>
      </c>
      <c r="M49" s="83">
        <v>0</v>
      </c>
      <c r="N49" s="84">
        <v>0</v>
      </c>
      <c r="O49" s="10">
        <f>SUM(C49:N49)</f>
        <v>17348</v>
      </c>
      <c r="P49" s="1"/>
    </row>
    <row r="50" spans="1:16" x14ac:dyDescent="0.25">
      <c r="A50" s="142"/>
      <c r="B50" s="101">
        <v>2019</v>
      </c>
      <c r="C50" s="108">
        <v>0</v>
      </c>
      <c r="D50" s="83">
        <v>0</v>
      </c>
      <c r="E50" s="83">
        <v>288</v>
      </c>
      <c r="F50" s="83">
        <v>1600</v>
      </c>
      <c r="G50" s="83">
        <v>3155</v>
      </c>
      <c r="H50" s="83">
        <v>3028</v>
      </c>
      <c r="I50" s="83">
        <v>6876</v>
      </c>
      <c r="J50" s="83">
        <v>6784</v>
      </c>
      <c r="K50" s="83">
        <v>2472</v>
      </c>
      <c r="L50" s="83">
        <v>1532</v>
      </c>
      <c r="M50" s="83">
        <v>0</v>
      </c>
      <c r="N50" s="84">
        <v>0</v>
      </c>
      <c r="O50" s="10">
        <f>SUM(C50:N50)</f>
        <v>25735</v>
      </c>
      <c r="P50" s="1"/>
    </row>
    <row r="51" spans="1:16" x14ac:dyDescent="0.25">
      <c r="A51" s="142"/>
      <c r="B51" s="117">
        <v>2018</v>
      </c>
      <c r="C51" s="96">
        <v>0</v>
      </c>
      <c r="D51" s="9">
        <v>0</v>
      </c>
      <c r="E51" s="9">
        <v>255</v>
      </c>
      <c r="F51" s="9">
        <v>1449</v>
      </c>
      <c r="G51" s="9">
        <v>2912</v>
      </c>
      <c r="H51" s="9">
        <v>2873</v>
      </c>
      <c r="I51" s="9">
        <v>6681</v>
      </c>
      <c r="J51" s="9">
        <v>5802</v>
      </c>
      <c r="K51" s="9">
        <v>2637</v>
      </c>
      <c r="L51" s="9">
        <v>1172</v>
      </c>
      <c r="M51" s="96">
        <v>0</v>
      </c>
      <c r="N51" s="98">
        <v>1232</v>
      </c>
      <c r="O51" s="99">
        <f t="shared" ref="O51:O59" si="6">SUM(C51:N51)</f>
        <v>25013</v>
      </c>
      <c r="P51" s="1"/>
    </row>
    <row r="52" spans="1:16" x14ac:dyDescent="0.25">
      <c r="A52" s="142"/>
      <c r="B52" s="115">
        <v>2017</v>
      </c>
      <c r="C52" s="100">
        <v>24</v>
      </c>
      <c r="D52" s="9">
        <v>2</v>
      </c>
      <c r="E52" s="9">
        <v>132</v>
      </c>
      <c r="F52" s="9">
        <v>1825</v>
      </c>
      <c r="G52" s="9">
        <v>2645</v>
      </c>
      <c r="H52" s="9">
        <v>3078</v>
      </c>
      <c r="I52" s="9">
        <v>7319</v>
      </c>
      <c r="J52" s="9">
        <v>6569</v>
      </c>
      <c r="K52" s="9">
        <v>2991</v>
      </c>
      <c r="L52" s="15">
        <v>1408</v>
      </c>
      <c r="M52" s="35">
        <v>0</v>
      </c>
      <c r="N52" s="102">
        <v>12</v>
      </c>
      <c r="O52" s="103">
        <f t="shared" si="6"/>
        <v>26005</v>
      </c>
      <c r="P52" s="1"/>
    </row>
    <row r="53" spans="1:16" x14ac:dyDescent="0.25">
      <c r="A53" s="142"/>
      <c r="B53" s="11">
        <v>2016</v>
      </c>
      <c r="C53" s="8">
        <v>0</v>
      </c>
      <c r="D53" s="9">
        <v>2</v>
      </c>
      <c r="E53" s="9">
        <v>489</v>
      </c>
      <c r="F53" s="9">
        <v>984</v>
      </c>
      <c r="G53" s="9">
        <v>2977</v>
      </c>
      <c r="H53" s="9">
        <v>2991</v>
      </c>
      <c r="I53" s="9">
        <v>7888</v>
      </c>
      <c r="J53" s="9">
        <v>7757</v>
      </c>
      <c r="K53" s="9">
        <v>2234</v>
      </c>
      <c r="L53" s="9">
        <v>1466</v>
      </c>
      <c r="M53" s="9">
        <v>0</v>
      </c>
      <c r="N53" s="12">
        <v>676</v>
      </c>
      <c r="O53" s="10">
        <f t="shared" si="6"/>
        <v>27464</v>
      </c>
      <c r="P53" s="1"/>
    </row>
    <row r="54" spans="1:16" x14ac:dyDescent="0.25">
      <c r="A54" s="142"/>
      <c r="B54" s="11">
        <v>2015</v>
      </c>
      <c r="C54" s="8">
        <v>83</v>
      </c>
      <c r="D54" s="9">
        <v>15</v>
      </c>
      <c r="E54" s="9">
        <v>591</v>
      </c>
      <c r="F54" s="9">
        <v>1388</v>
      </c>
      <c r="G54" s="9">
        <v>2822</v>
      </c>
      <c r="H54" s="9">
        <v>2809</v>
      </c>
      <c r="I54" s="9">
        <v>6412</v>
      </c>
      <c r="J54" s="9">
        <v>6624</v>
      </c>
      <c r="K54" s="9">
        <v>2392</v>
      </c>
      <c r="L54" s="9">
        <v>1297</v>
      </c>
      <c r="M54" s="9">
        <v>64</v>
      </c>
      <c r="N54" s="12">
        <v>0</v>
      </c>
      <c r="O54" s="13">
        <f t="shared" si="6"/>
        <v>24497</v>
      </c>
      <c r="P54" s="1"/>
    </row>
    <row r="55" spans="1:16" x14ac:dyDescent="0.25">
      <c r="A55" s="142"/>
      <c r="B55" s="11">
        <v>2014</v>
      </c>
      <c r="C55" s="8">
        <v>50</v>
      </c>
      <c r="D55" s="9">
        <v>0</v>
      </c>
      <c r="E55" s="9">
        <v>492</v>
      </c>
      <c r="F55" s="9">
        <v>1448</v>
      </c>
      <c r="G55" s="9">
        <v>2544</v>
      </c>
      <c r="H55" s="9">
        <v>3385</v>
      </c>
      <c r="I55" s="9">
        <v>5835</v>
      </c>
      <c r="J55" s="9">
        <v>7082</v>
      </c>
      <c r="K55" s="9">
        <v>2139</v>
      </c>
      <c r="L55" s="9">
        <v>1410</v>
      </c>
      <c r="M55" s="9">
        <v>0</v>
      </c>
      <c r="N55" s="12">
        <v>549</v>
      </c>
      <c r="O55" s="13">
        <f t="shared" si="6"/>
        <v>24934</v>
      </c>
      <c r="P55" s="1"/>
    </row>
    <row r="56" spans="1:16" x14ac:dyDescent="0.25">
      <c r="A56" s="142"/>
      <c r="B56" s="18">
        <v>2013</v>
      </c>
      <c r="C56" s="14">
        <v>0</v>
      </c>
      <c r="D56" s="15">
        <v>0</v>
      </c>
      <c r="E56" s="15">
        <v>163</v>
      </c>
      <c r="F56" s="15">
        <v>958</v>
      </c>
      <c r="G56" s="15">
        <v>2683</v>
      </c>
      <c r="H56" s="15">
        <v>3325</v>
      </c>
      <c r="I56" s="15">
        <v>6042</v>
      </c>
      <c r="J56" s="35">
        <v>6574</v>
      </c>
      <c r="K56" s="15">
        <v>2439</v>
      </c>
      <c r="L56" s="15">
        <v>1433</v>
      </c>
      <c r="M56" s="15">
        <v>0</v>
      </c>
      <c r="N56" s="16">
        <v>665</v>
      </c>
      <c r="O56" s="13">
        <f t="shared" si="6"/>
        <v>24282</v>
      </c>
      <c r="P56" s="1"/>
    </row>
    <row r="57" spans="1:16" x14ac:dyDescent="0.25">
      <c r="A57" s="142"/>
      <c r="B57" s="18">
        <v>2012</v>
      </c>
      <c r="C57" s="14">
        <v>331</v>
      </c>
      <c r="D57" s="15">
        <v>0</v>
      </c>
      <c r="E57" s="15">
        <v>157</v>
      </c>
      <c r="F57" s="15">
        <v>1310</v>
      </c>
      <c r="G57" s="15">
        <v>2396</v>
      </c>
      <c r="H57" s="15">
        <v>2945</v>
      </c>
      <c r="I57" s="15">
        <v>6047</v>
      </c>
      <c r="J57" s="35">
        <v>6317</v>
      </c>
      <c r="K57" s="15">
        <v>3080</v>
      </c>
      <c r="L57" s="15">
        <v>818</v>
      </c>
      <c r="M57" s="15">
        <v>54</v>
      </c>
      <c r="N57" s="16">
        <v>278</v>
      </c>
      <c r="O57" s="13">
        <f t="shared" si="6"/>
        <v>23733</v>
      </c>
      <c r="P57" s="1"/>
    </row>
    <row r="58" spans="1:16" x14ac:dyDescent="0.25">
      <c r="A58" s="142"/>
      <c r="B58" s="18">
        <v>2011</v>
      </c>
      <c r="C58" s="14">
        <v>37</v>
      </c>
      <c r="D58" s="15">
        <v>40</v>
      </c>
      <c r="E58" s="15">
        <v>70</v>
      </c>
      <c r="F58" s="15">
        <v>1210</v>
      </c>
      <c r="G58" s="15">
        <v>2327</v>
      </c>
      <c r="H58" s="15">
        <v>2797</v>
      </c>
      <c r="I58" s="15">
        <v>8930</v>
      </c>
      <c r="J58" s="35">
        <v>6620</v>
      </c>
      <c r="K58" s="15">
        <v>3138</v>
      </c>
      <c r="L58" s="15">
        <v>1204</v>
      </c>
      <c r="M58" s="15">
        <v>48</v>
      </c>
      <c r="N58" s="16">
        <v>394</v>
      </c>
      <c r="O58" s="13">
        <f t="shared" si="6"/>
        <v>26815</v>
      </c>
      <c r="P58" s="1"/>
    </row>
    <row r="59" spans="1:16" x14ac:dyDescent="0.25">
      <c r="A59" s="143"/>
      <c r="B59" s="116">
        <v>2010</v>
      </c>
      <c r="C59" s="20">
        <v>26</v>
      </c>
      <c r="D59" s="21">
        <v>0</v>
      </c>
      <c r="E59" s="21">
        <v>28</v>
      </c>
      <c r="F59" s="21">
        <v>2052</v>
      </c>
      <c r="G59" s="21">
        <v>2850</v>
      </c>
      <c r="H59" s="21">
        <v>3693</v>
      </c>
      <c r="I59" s="21">
        <v>6972</v>
      </c>
      <c r="J59" s="36">
        <v>7388</v>
      </c>
      <c r="K59" s="21">
        <v>3073</v>
      </c>
      <c r="L59" s="21">
        <v>1107</v>
      </c>
      <c r="M59" s="21">
        <v>107</v>
      </c>
      <c r="N59" s="22">
        <v>381</v>
      </c>
      <c r="O59" s="72">
        <f t="shared" si="6"/>
        <v>27677</v>
      </c>
      <c r="P59" s="1"/>
    </row>
    <row r="60" spans="1:16" ht="13.8" thickBot="1" x14ac:dyDescent="0.3">
      <c r="A60" s="24" t="s">
        <v>16</v>
      </c>
      <c r="B60" s="25"/>
      <c r="C60" s="26">
        <f>AVERAGE(C47:C59)</f>
        <v>42.384615384615387</v>
      </c>
      <c r="D60" s="26">
        <f t="shared" ref="D60:N60" si="7">AVERAGE(D47:D59)</f>
        <v>4.5384615384615383</v>
      </c>
      <c r="E60" s="26">
        <f t="shared" si="7"/>
        <v>205.38461538461539</v>
      </c>
      <c r="F60" s="26">
        <f t="shared" si="7"/>
        <v>1139.8461538461538</v>
      </c>
      <c r="G60" s="26">
        <f t="shared" si="7"/>
        <v>2246.6923076923076</v>
      </c>
      <c r="H60" s="26">
        <f t="shared" si="7"/>
        <v>2815.5384615384614</v>
      </c>
      <c r="I60" s="26">
        <f t="shared" si="7"/>
        <v>6479.0769230769229</v>
      </c>
      <c r="J60" s="26">
        <f t="shared" si="7"/>
        <v>6372.8461538461543</v>
      </c>
      <c r="K60" s="26">
        <f t="shared" si="7"/>
        <v>2460.3076923076924</v>
      </c>
      <c r="L60" s="26">
        <f t="shared" si="7"/>
        <v>1127.7692307692307</v>
      </c>
      <c r="M60" s="26">
        <f t="shared" si="7"/>
        <v>22.615384615384617</v>
      </c>
      <c r="N60" s="26">
        <f t="shared" si="7"/>
        <v>348.91666666666669</v>
      </c>
      <c r="O60" s="70">
        <f>AVERAGE(O47:O59)</f>
        <v>23239.076923076922</v>
      </c>
      <c r="P60" s="1"/>
    </row>
    <row r="61" spans="1:16" ht="14.4" thickTop="1" thickBot="1" x14ac:dyDescent="0.3">
      <c r="A61" s="1"/>
      <c r="B61" s="29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1"/>
    </row>
    <row r="62" spans="1:16" ht="13.8" thickTop="1" x14ac:dyDescent="0.25">
      <c r="A62" s="141" t="s">
        <v>27</v>
      </c>
      <c r="B62" s="135">
        <v>2022</v>
      </c>
      <c r="C62" s="133">
        <v>0</v>
      </c>
      <c r="D62" s="129">
        <v>0</v>
      </c>
      <c r="E62" s="129">
        <v>0</v>
      </c>
      <c r="F62" s="129">
        <v>1993</v>
      </c>
      <c r="G62" s="129">
        <v>3160</v>
      </c>
      <c r="H62" s="129">
        <v>3161</v>
      </c>
      <c r="I62" s="129">
        <v>7923</v>
      </c>
      <c r="J62" s="129">
        <v>7072</v>
      </c>
      <c r="K62" s="129">
        <v>2599</v>
      </c>
      <c r="L62" s="129">
        <v>2022</v>
      </c>
      <c r="M62" s="129">
        <v>0</v>
      </c>
      <c r="N62" s="130"/>
      <c r="O62" s="131">
        <f>SUM(C62:N62)</f>
        <v>27930</v>
      </c>
      <c r="P62" s="1"/>
    </row>
    <row r="63" spans="1:16" x14ac:dyDescent="0.25">
      <c r="A63" s="142"/>
      <c r="B63" s="101">
        <v>2021</v>
      </c>
      <c r="C63" s="108">
        <v>0</v>
      </c>
      <c r="D63" s="83">
        <v>0</v>
      </c>
      <c r="E63" s="83">
        <v>0</v>
      </c>
      <c r="F63" s="83">
        <v>0</v>
      </c>
      <c r="G63" s="83">
        <v>3</v>
      </c>
      <c r="H63" s="83">
        <v>2907</v>
      </c>
      <c r="I63" s="83">
        <v>8530</v>
      </c>
      <c r="J63" s="83">
        <v>8100</v>
      </c>
      <c r="K63" s="83">
        <v>3123</v>
      </c>
      <c r="L63" s="83">
        <v>1920</v>
      </c>
      <c r="M63" s="83">
        <v>0</v>
      </c>
      <c r="N63" s="84">
        <v>0</v>
      </c>
      <c r="O63" s="10">
        <f>SUM(C63:N63)</f>
        <v>24583</v>
      </c>
      <c r="P63" s="1"/>
    </row>
    <row r="64" spans="1:16" x14ac:dyDescent="0.25">
      <c r="A64" s="142"/>
      <c r="B64" s="101">
        <v>2020</v>
      </c>
      <c r="C64" s="108">
        <v>0</v>
      </c>
      <c r="D64" s="83">
        <v>0</v>
      </c>
      <c r="E64" s="83">
        <v>0</v>
      </c>
      <c r="F64" s="83">
        <v>0</v>
      </c>
      <c r="G64" s="83">
        <v>466</v>
      </c>
      <c r="H64" s="83">
        <v>3158</v>
      </c>
      <c r="I64" s="83">
        <v>9899</v>
      </c>
      <c r="J64" s="83">
        <v>9644</v>
      </c>
      <c r="K64" s="83">
        <v>3717</v>
      </c>
      <c r="L64" s="83">
        <v>334</v>
      </c>
      <c r="M64" s="83">
        <v>0</v>
      </c>
      <c r="N64" s="84">
        <v>0</v>
      </c>
      <c r="O64" s="10">
        <f>SUM(C64:N64)</f>
        <v>27218</v>
      </c>
      <c r="P64" s="1"/>
    </row>
    <row r="65" spans="1:16" x14ac:dyDescent="0.25">
      <c r="A65" s="142"/>
      <c r="B65" s="101">
        <v>2019</v>
      </c>
      <c r="C65" s="108">
        <v>0</v>
      </c>
      <c r="D65" s="83">
        <v>0</v>
      </c>
      <c r="E65" s="83">
        <v>303</v>
      </c>
      <c r="F65" s="83">
        <v>2572</v>
      </c>
      <c r="G65" s="83">
        <v>3719</v>
      </c>
      <c r="H65" s="83">
        <v>4578</v>
      </c>
      <c r="I65" s="83">
        <v>8676</v>
      </c>
      <c r="J65" s="83">
        <v>9871</v>
      </c>
      <c r="K65" s="83">
        <v>3590</v>
      </c>
      <c r="L65" s="83">
        <v>1959</v>
      </c>
      <c r="M65" s="83">
        <v>0</v>
      </c>
      <c r="N65" s="84">
        <v>343</v>
      </c>
      <c r="O65" s="10">
        <f>SUM(C65:N65)</f>
        <v>35611</v>
      </c>
      <c r="P65" s="1"/>
    </row>
    <row r="66" spans="1:16" x14ac:dyDescent="0.25">
      <c r="A66" s="142"/>
      <c r="B66" s="56">
        <v>2018</v>
      </c>
      <c r="C66" s="8">
        <v>0</v>
      </c>
      <c r="D66" s="9">
        <v>5</v>
      </c>
      <c r="E66" s="9">
        <v>706</v>
      </c>
      <c r="F66" s="9">
        <v>2282</v>
      </c>
      <c r="G66" s="9">
        <v>3745</v>
      </c>
      <c r="H66" s="9">
        <v>3600</v>
      </c>
      <c r="I66" s="9">
        <v>9489</v>
      </c>
      <c r="J66" s="9">
        <v>9152</v>
      </c>
      <c r="K66" s="9">
        <v>3639</v>
      </c>
      <c r="L66" s="9">
        <v>1174</v>
      </c>
      <c r="M66" s="9">
        <v>0</v>
      </c>
      <c r="N66" s="12">
        <v>682</v>
      </c>
      <c r="O66" s="10">
        <f t="shared" ref="O66:O74" si="8">SUM(C66:N66)</f>
        <v>34474</v>
      </c>
      <c r="P66" s="1"/>
    </row>
    <row r="67" spans="1:16" x14ac:dyDescent="0.25">
      <c r="A67" s="142"/>
      <c r="B67" s="97">
        <v>2017</v>
      </c>
      <c r="C67" s="96">
        <v>0</v>
      </c>
      <c r="D67" s="9">
        <v>0</v>
      </c>
      <c r="E67" s="9">
        <v>3</v>
      </c>
      <c r="F67" s="9">
        <v>2942</v>
      </c>
      <c r="G67" s="9">
        <v>3720</v>
      </c>
      <c r="H67" s="9">
        <v>4212</v>
      </c>
      <c r="I67" s="9">
        <v>9277</v>
      </c>
      <c r="J67" s="9">
        <v>8416</v>
      </c>
      <c r="K67" s="9">
        <v>3738</v>
      </c>
      <c r="L67" s="9">
        <v>1207</v>
      </c>
      <c r="M67" s="9">
        <v>0</v>
      </c>
      <c r="N67" s="9">
        <v>0</v>
      </c>
      <c r="O67" s="10">
        <f t="shared" si="8"/>
        <v>33515</v>
      </c>
      <c r="P67" s="1"/>
    </row>
    <row r="68" spans="1:16" x14ac:dyDescent="0.25">
      <c r="A68" s="142"/>
      <c r="B68" s="6">
        <v>2016</v>
      </c>
      <c r="C68" s="8">
        <v>0</v>
      </c>
      <c r="D68" s="9">
        <v>0</v>
      </c>
      <c r="E68" s="9">
        <v>1100</v>
      </c>
      <c r="F68" s="9">
        <v>1438</v>
      </c>
      <c r="G68" s="9">
        <v>4317</v>
      </c>
      <c r="H68" s="9">
        <v>3988</v>
      </c>
      <c r="I68" s="9">
        <v>9596</v>
      </c>
      <c r="J68" s="9">
        <v>8306</v>
      </c>
      <c r="K68" s="9">
        <v>3305</v>
      </c>
      <c r="L68" s="9">
        <v>1578</v>
      </c>
      <c r="M68" s="9">
        <v>264</v>
      </c>
      <c r="N68" s="12">
        <v>457</v>
      </c>
      <c r="O68" s="10">
        <f t="shared" si="8"/>
        <v>34349</v>
      </c>
      <c r="P68" s="1"/>
    </row>
    <row r="69" spans="1:16" x14ac:dyDescent="0.25">
      <c r="A69" s="142"/>
      <c r="B69" s="6">
        <v>2015</v>
      </c>
      <c r="C69" s="8">
        <v>0</v>
      </c>
      <c r="D69" s="9">
        <v>0</v>
      </c>
      <c r="E69" s="9">
        <v>0</v>
      </c>
      <c r="F69" s="9">
        <v>2028</v>
      </c>
      <c r="G69" s="9">
        <v>4882</v>
      </c>
      <c r="H69" s="9">
        <v>4474</v>
      </c>
      <c r="I69" s="9">
        <v>7630</v>
      </c>
      <c r="J69" s="9">
        <v>7345</v>
      </c>
      <c r="K69" s="9">
        <v>3444</v>
      </c>
      <c r="L69" s="9">
        <v>1698</v>
      </c>
      <c r="M69" s="9">
        <v>170</v>
      </c>
      <c r="N69" s="12">
        <v>0</v>
      </c>
      <c r="O69" s="13">
        <f t="shared" si="8"/>
        <v>31671</v>
      </c>
      <c r="P69" s="1"/>
    </row>
    <row r="70" spans="1:16" x14ac:dyDescent="0.25">
      <c r="A70" s="142"/>
      <c r="B70" s="6">
        <v>2014</v>
      </c>
      <c r="C70" s="8">
        <v>0</v>
      </c>
      <c r="D70" s="9">
        <v>0</v>
      </c>
      <c r="E70" s="9">
        <v>0</v>
      </c>
      <c r="F70" s="9">
        <v>2406</v>
      </c>
      <c r="G70" s="9">
        <v>4091</v>
      </c>
      <c r="H70" s="9">
        <v>4231</v>
      </c>
      <c r="I70" s="9">
        <v>6604</v>
      </c>
      <c r="J70" s="9">
        <v>7335</v>
      </c>
      <c r="K70" s="9">
        <v>2592</v>
      </c>
      <c r="L70" s="9">
        <v>1744</v>
      </c>
      <c r="M70" s="9">
        <v>106</v>
      </c>
      <c r="N70" s="12">
        <v>537</v>
      </c>
      <c r="O70" s="13">
        <f t="shared" si="8"/>
        <v>29646</v>
      </c>
      <c r="P70" s="1"/>
    </row>
    <row r="71" spans="1:16" x14ac:dyDescent="0.25">
      <c r="A71" s="142"/>
      <c r="B71" s="17">
        <v>2013</v>
      </c>
      <c r="C71" s="14">
        <v>0</v>
      </c>
      <c r="D71" s="15">
        <v>0</v>
      </c>
      <c r="E71" s="15">
        <v>232</v>
      </c>
      <c r="F71" s="15">
        <v>906</v>
      </c>
      <c r="G71" s="15">
        <v>3617</v>
      </c>
      <c r="H71" s="15">
        <v>4249</v>
      </c>
      <c r="I71" s="15">
        <v>6262</v>
      </c>
      <c r="J71" s="35">
        <v>6998</v>
      </c>
      <c r="K71" s="15">
        <v>2390</v>
      </c>
      <c r="L71" s="15">
        <v>1574</v>
      </c>
      <c r="M71" s="15">
        <v>0</v>
      </c>
      <c r="N71" s="16">
        <v>0</v>
      </c>
      <c r="O71" s="13">
        <f t="shared" si="8"/>
        <v>26228</v>
      </c>
      <c r="P71" s="1"/>
    </row>
    <row r="72" spans="1:16" x14ac:dyDescent="0.25">
      <c r="A72" s="142"/>
      <c r="B72" s="17">
        <v>2012</v>
      </c>
      <c r="C72" s="14">
        <v>0</v>
      </c>
      <c r="D72" s="15">
        <v>0</v>
      </c>
      <c r="E72" s="15">
        <v>3</v>
      </c>
      <c r="F72" s="15">
        <v>2000</v>
      </c>
      <c r="G72" s="15">
        <v>4385</v>
      </c>
      <c r="H72" s="15">
        <v>4170</v>
      </c>
      <c r="I72" s="15">
        <v>7478</v>
      </c>
      <c r="J72" s="35">
        <v>7987</v>
      </c>
      <c r="K72" s="15">
        <v>3817</v>
      </c>
      <c r="L72" s="15">
        <v>1160</v>
      </c>
      <c r="M72" s="15">
        <v>0</v>
      </c>
      <c r="N72" s="16">
        <v>0</v>
      </c>
      <c r="O72" s="13">
        <f t="shared" si="8"/>
        <v>31000</v>
      </c>
      <c r="P72" s="1"/>
    </row>
    <row r="73" spans="1:16" x14ac:dyDescent="0.25">
      <c r="A73" s="142"/>
      <c r="B73" s="17">
        <v>2011</v>
      </c>
      <c r="C73" s="14">
        <v>0</v>
      </c>
      <c r="D73" s="15">
        <v>0</v>
      </c>
      <c r="E73" s="15">
        <v>0</v>
      </c>
      <c r="F73" s="15">
        <v>2065</v>
      </c>
      <c r="G73" s="15">
        <v>3851</v>
      </c>
      <c r="H73" s="15">
        <v>4113</v>
      </c>
      <c r="I73" s="15">
        <v>6556</v>
      </c>
      <c r="J73" s="35">
        <v>7133</v>
      </c>
      <c r="K73" s="15">
        <v>3117</v>
      </c>
      <c r="L73" s="15">
        <v>1567</v>
      </c>
      <c r="M73" s="15">
        <v>0</v>
      </c>
      <c r="N73" s="16">
        <v>0</v>
      </c>
      <c r="O73" s="13">
        <f t="shared" si="8"/>
        <v>28402</v>
      </c>
      <c r="P73" s="1"/>
    </row>
    <row r="74" spans="1:16" x14ac:dyDescent="0.25">
      <c r="A74" s="143"/>
      <c r="B74" s="71">
        <v>2010</v>
      </c>
      <c r="C74" s="20">
        <v>0</v>
      </c>
      <c r="D74" s="21">
        <v>0</v>
      </c>
      <c r="E74" s="21">
        <v>1</v>
      </c>
      <c r="F74" s="21">
        <v>1764</v>
      </c>
      <c r="G74" s="21">
        <v>3721</v>
      </c>
      <c r="H74" s="21">
        <v>4169</v>
      </c>
      <c r="I74" s="21">
        <v>8353</v>
      </c>
      <c r="J74" s="36">
        <v>6397</v>
      </c>
      <c r="K74" s="21">
        <v>3500</v>
      </c>
      <c r="L74" s="21">
        <v>1512</v>
      </c>
      <c r="M74" s="21">
        <v>0</v>
      </c>
      <c r="N74" s="22">
        <v>0</v>
      </c>
      <c r="O74" s="72">
        <f t="shared" si="8"/>
        <v>29417</v>
      </c>
      <c r="P74" s="1"/>
    </row>
    <row r="75" spans="1:16" ht="13.8" thickBot="1" x14ac:dyDescent="0.3">
      <c r="A75" s="24" t="s">
        <v>16</v>
      </c>
      <c r="B75" s="25"/>
      <c r="C75" s="26">
        <f>AVERAGE(C62:C74)</f>
        <v>0</v>
      </c>
      <c r="D75" s="26">
        <f t="shared" ref="D75:N75" si="9">AVERAGE(D62:D74)</f>
        <v>0.38461538461538464</v>
      </c>
      <c r="E75" s="26">
        <f t="shared" si="9"/>
        <v>180.61538461538461</v>
      </c>
      <c r="F75" s="26">
        <f t="shared" si="9"/>
        <v>1722.7692307692307</v>
      </c>
      <c r="G75" s="26">
        <f t="shared" si="9"/>
        <v>3359.7692307692309</v>
      </c>
      <c r="H75" s="26">
        <f t="shared" si="9"/>
        <v>3923.8461538461538</v>
      </c>
      <c r="I75" s="26">
        <f t="shared" si="9"/>
        <v>8174.8461538461543</v>
      </c>
      <c r="J75" s="26">
        <f t="shared" si="9"/>
        <v>7981.2307692307695</v>
      </c>
      <c r="K75" s="26">
        <f t="shared" si="9"/>
        <v>3274.6923076923076</v>
      </c>
      <c r="L75" s="26">
        <f t="shared" si="9"/>
        <v>1496.0769230769231</v>
      </c>
      <c r="M75" s="26">
        <f t="shared" si="9"/>
        <v>41.53846153846154</v>
      </c>
      <c r="N75" s="26">
        <f t="shared" si="9"/>
        <v>168.25</v>
      </c>
      <c r="O75" s="70">
        <f>AVERAGE(O62:O74)</f>
        <v>30311.076923076922</v>
      </c>
      <c r="P75" s="1"/>
    </row>
    <row r="76" spans="1:16" ht="14.4" thickTop="1" thickBot="1" x14ac:dyDescent="0.3">
      <c r="A76" s="1"/>
      <c r="B76" s="1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1"/>
    </row>
    <row r="77" spans="1:16" ht="13.8" thickTop="1" x14ac:dyDescent="0.25">
      <c r="A77" s="141" t="s">
        <v>28</v>
      </c>
      <c r="B77" s="140">
        <v>2022</v>
      </c>
      <c r="C77" s="139">
        <v>311</v>
      </c>
      <c r="D77" s="136">
        <v>698</v>
      </c>
      <c r="E77" s="136">
        <v>766</v>
      </c>
      <c r="F77" s="136">
        <v>14457</v>
      </c>
      <c r="G77" s="136">
        <v>10390</v>
      </c>
      <c r="H77" s="136">
        <v>8439</v>
      </c>
      <c r="I77" s="136">
        <v>16650</v>
      </c>
      <c r="J77" s="136">
        <v>14499</v>
      </c>
      <c r="K77" s="136">
        <v>4986</v>
      </c>
      <c r="L77" s="136">
        <v>6046</v>
      </c>
      <c r="M77" s="136">
        <v>11516</v>
      </c>
      <c r="N77" s="137"/>
      <c r="O77" s="138">
        <f>SUM(C77:N77)</f>
        <v>88758</v>
      </c>
      <c r="P77" s="1"/>
    </row>
    <row r="78" spans="1:16" x14ac:dyDescent="0.25">
      <c r="A78" s="142"/>
      <c r="B78" s="124">
        <v>2021</v>
      </c>
      <c r="C78" s="108">
        <v>0</v>
      </c>
      <c r="D78" s="83">
        <v>0</v>
      </c>
      <c r="E78" s="83">
        <v>0</v>
      </c>
      <c r="F78" s="83">
        <v>1245</v>
      </c>
      <c r="G78" s="83">
        <v>3570</v>
      </c>
      <c r="H78" s="83" t="s">
        <v>47</v>
      </c>
      <c r="I78" s="83">
        <v>16689</v>
      </c>
      <c r="J78" s="83">
        <v>18035</v>
      </c>
      <c r="K78" s="83">
        <v>6728</v>
      </c>
      <c r="L78" s="83">
        <v>6078</v>
      </c>
      <c r="M78" s="83">
        <v>478</v>
      </c>
      <c r="N78" s="84">
        <v>289</v>
      </c>
      <c r="O78" s="10">
        <f>SUM(C78:N78)</f>
        <v>53112</v>
      </c>
      <c r="P78" s="1"/>
    </row>
    <row r="79" spans="1:16" x14ac:dyDescent="0.25">
      <c r="A79" s="142"/>
      <c r="B79" s="124">
        <v>2020</v>
      </c>
      <c r="C79" s="108">
        <v>1635</v>
      </c>
      <c r="D79" s="83">
        <v>939</v>
      </c>
      <c r="E79" s="83">
        <v>412</v>
      </c>
      <c r="F79" s="83">
        <v>0</v>
      </c>
      <c r="G79" s="83">
        <v>2415</v>
      </c>
      <c r="H79" s="83">
        <v>5789</v>
      </c>
      <c r="I79" s="83">
        <v>20122</v>
      </c>
      <c r="J79" s="83">
        <v>20438</v>
      </c>
      <c r="K79" s="83">
        <v>6583</v>
      </c>
      <c r="L79" s="83">
        <v>1667</v>
      </c>
      <c r="M79" s="83">
        <v>0</v>
      </c>
      <c r="N79" s="84">
        <v>52</v>
      </c>
      <c r="O79" s="125">
        <f>SUM(C79:N79)</f>
        <v>60052</v>
      </c>
      <c r="P79" s="1"/>
    </row>
    <row r="80" spans="1:16" x14ac:dyDescent="0.25">
      <c r="A80" s="142"/>
      <c r="B80" s="120">
        <v>2019</v>
      </c>
      <c r="C80" s="108">
        <v>801</v>
      </c>
      <c r="D80" s="83">
        <v>602</v>
      </c>
      <c r="E80" s="83">
        <v>1684</v>
      </c>
      <c r="F80" s="83">
        <v>19013</v>
      </c>
      <c r="G80" s="83">
        <v>11711</v>
      </c>
      <c r="H80" s="83">
        <v>7387</v>
      </c>
      <c r="I80" s="83">
        <v>16518</v>
      </c>
      <c r="J80" s="83">
        <v>16686</v>
      </c>
      <c r="K80" s="83">
        <v>5788</v>
      </c>
      <c r="L80" s="83">
        <v>5476</v>
      </c>
      <c r="M80" s="83">
        <v>11589</v>
      </c>
      <c r="N80" s="84">
        <v>6522</v>
      </c>
      <c r="O80" s="10">
        <f>SUM(C80:N80)</f>
        <v>103777</v>
      </c>
      <c r="P80" s="1"/>
    </row>
    <row r="81" spans="1:16" x14ac:dyDescent="0.25">
      <c r="A81" s="142"/>
      <c r="B81" s="114">
        <v>2018</v>
      </c>
      <c r="C81" s="96">
        <v>1356</v>
      </c>
      <c r="D81" s="9">
        <v>3902</v>
      </c>
      <c r="E81" s="9">
        <v>15866</v>
      </c>
      <c r="F81" s="9">
        <v>9812</v>
      </c>
      <c r="G81" s="9">
        <v>12832</v>
      </c>
      <c r="H81" s="9">
        <v>8280</v>
      </c>
      <c r="I81" s="9">
        <v>18479</v>
      </c>
      <c r="J81" s="9">
        <v>17473</v>
      </c>
      <c r="K81" s="9">
        <v>7909</v>
      </c>
      <c r="L81" s="9">
        <v>5321</v>
      </c>
      <c r="M81" s="9">
        <v>1377</v>
      </c>
      <c r="N81" s="98">
        <v>12904</v>
      </c>
      <c r="O81" s="10">
        <f t="shared" ref="O81:O89" si="10">SUM(C81:N81)</f>
        <v>115511</v>
      </c>
      <c r="P81" s="1"/>
    </row>
    <row r="82" spans="1:16" x14ac:dyDescent="0.25">
      <c r="A82" s="142"/>
      <c r="B82" s="97">
        <v>2017</v>
      </c>
      <c r="C82" s="8">
        <v>1263</v>
      </c>
      <c r="D82" s="9">
        <v>2302</v>
      </c>
      <c r="E82" s="9">
        <v>5089</v>
      </c>
      <c r="F82" s="9">
        <v>19462</v>
      </c>
      <c r="G82" s="9">
        <v>13637</v>
      </c>
      <c r="H82" s="9">
        <v>8787</v>
      </c>
      <c r="I82" s="9">
        <v>20570</v>
      </c>
      <c r="J82" s="9">
        <v>19508</v>
      </c>
      <c r="K82" s="9">
        <v>8218</v>
      </c>
      <c r="L82" s="9">
        <v>5544</v>
      </c>
      <c r="M82" s="9">
        <v>2878</v>
      </c>
      <c r="N82" s="12">
        <v>14253</v>
      </c>
      <c r="O82" s="13">
        <f t="shared" si="10"/>
        <v>121511</v>
      </c>
      <c r="P82" s="1"/>
    </row>
    <row r="83" spans="1:16" x14ac:dyDescent="0.25">
      <c r="A83" s="142"/>
      <c r="B83" s="6">
        <v>2016</v>
      </c>
      <c r="C83" s="8">
        <v>3237</v>
      </c>
      <c r="D83" s="9">
        <v>1069</v>
      </c>
      <c r="E83" s="9">
        <v>15197</v>
      </c>
      <c r="F83" s="9">
        <v>7543</v>
      </c>
      <c r="G83" s="9">
        <v>14435</v>
      </c>
      <c r="H83" s="9">
        <v>9129</v>
      </c>
      <c r="I83" s="9">
        <v>22730</v>
      </c>
      <c r="J83" s="9">
        <v>22159</v>
      </c>
      <c r="K83" s="9">
        <v>9799</v>
      </c>
      <c r="L83" s="9">
        <v>5985</v>
      </c>
      <c r="M83" s="9">
        <v>12724</v>
      </c>
      <c r="N83" s="12">
        <v>2614</v>
      </c>
      <c r="O83" s="10">
        <f t="shared" si="10"/>
        <v>126621</v>
      </c>
      <c r="P83" s="1"/>
    </row>
    <row r="84" spans="1:16" x14ac:dyDescent="0.25">
      <c r="A84" s="142"/>
      <c r="B84" s="6">
        <v>2015</v>
      </c>
      <c r="C84" s="8">
        <v>3308</v>
      </c>
      <c r="D84" s="9">
        <v>3339</v>
      </c>
      <c r="E84" s="9">
        <v>6802</v>
      </c>
      <c r="F84" s="9">
        <v>9827</v>
      </c>
      <c r="G84" s="9">
        <v>13993</v>
      </c>
      <c r="H84" s="9">
        <v>8365</v>
      </c>
      <c r="I84" s="9">
        <v>18792</v>
      </c>
      <c r="J84" s="9">
        <v>18747</v>
      </c>
      <c r="K84" s="9">
        <v>7789</v>
      </c>
      <c r="L84" s="9">
        <v>6072</v>
      </c>
      <c r="M84" s="9">
        <v>11760</v>
      </c>
      <c r="N84" s="12">
        <v>2408</v>
      </c>
      <c r="O84" s="10">
        <f t="shared" si="10"/>
        <v>111202</v>
      </c>
      <c r="P84" s="1"/>
    </row>
    <row r="85" spans="1:16" x14ac:dyDescent="0.25">
      <c r="A85" s="142"/>
      <c r="B85" s="6">
        <v>2014</v>
      </c>
      <c r="C85" s="8">
        <v>4472</v>
      </c>
      <c r="D85" s="9">
        <v>3214</v>
      </c>
      <c r="E85" s="9">
        <v>2865</v>
      </c>
      <c r="F85" s="9">
        <v>11595</v>
      </c>
      <c r="G85" s="9">
        <v>12576</v>
      </c>
      <c r="H85" s="9">
        <v>9345</v>
      </c>
      <c r="I85" s="9">
        <v>18203</v>
      </c>
      <c r="J85" s="9">
        <v>24407</v>
      </c>
      <c r="K85" s="9">
        <v>7952</v>
      </c>
      <c r="L85" s="9">
        <v>7701</v>
      </c>
      <c r="M85" s="9">
        <v>8904</v>
      </c>
      <c r="N85" s="12">
        <v>2777</v>
      </c>
      <c r="O85" s="10">
        <f t="shared" si="10"/>
        <v>114011</v>
      </c>
      <c r="P85" s="1"/>
    </row>
    <row r="86" spans="1:16" x14ac:dyDescent="0.25">
      <c r="A86" s="142"/>
      <c r="B86" s="17">
        <v>2013</v>
      </c>
      <c r="C86" s="14">
        <v>3672</v>
      </c>
      <c r="D86" s="15">
        <v>2855</v>
      </c>
      <c r="E86" s="15">
        <v>7248</v>
      </c>
      <c r="F86" s="15">
        <v>5178</v>
      </c>
      <c r="G86" s="15">
        <v>10136</v>
      </c>
      <c r="H86" s="15">
        <v>9112</v>
      </c>
      <c r="I86" s="15">
        <v>16829</v>
      </c>
      <c r="J86" s="35">
        <v>18810</v>
      </c>
      <c r="K86" s="15">
        <v>6662</v>
      </c>
      <c r="L86" s="15">
        <v>6880</v>
      </c>
      <c r="M86" s="15">
        <v>6020</v>
      </c>
      <c r="N86" s="16">
        <v>6698</v>
      </c>
      <c r="O86" s="13">
        <f t="shared" si="10"/>
        <v>100100</v>
      </c>
      <c r="P86" s="1"/>
    </row>
    <row r="87" spans="1:16" x14ac:dyDescent="0.25">
      <c r="A87" s="142"/>
      <c r="B87" s="17">
        <v>2012</v>
      </c>
      <c r="C87" s="14">
        <v>3061</v>
      </c>
      <c r="D87" s="15">
        <v>2936</v>
      </c>
      <c r="E87" s="15">
        <v>4048</v>
      </c>
      <c r="F87" s="15">
        <v>9245</v>
      </c>
      <c r="G87" s="15">
        <v>12884</v>
      </c>
      <c r="H87" s="15">
        <v>10331</v>
      </c>
      <c r="I87" s="15">
        <v>17196</v>
      </c>
      <c r="J87" s="35">
        <v>20557</v>
      </c>
      <c r="K87" s="15">
        <v>8029</v>
      </c>
      <c r="L87" s="15">
        <v>5420</v>
      </c>
      <c r="M87" s="15">
        <v>3234</v>
      </c>
      <c r="N87" s="16">
        <v>9848</v>
      </c>
      <c r="O87" s="13">
        <f t="shared" si="10"/>
        <v>106789</v>
      </c>
      <c r="P87" s="1"/>
    </row>
    <row r="88" spans="1:16" x14ac:dyDescent="0.25">
      <c r="A88" s="142"/>
      <c r="B88" s="17">
        <v>2011</v>
      </c>
      <c r="C88" s="14">
        <v>2405</v>
      </c>
      <c r="D88" s="15">
        <v>2443</v>
      </c>
      <c r="E88" s="15">
        <v>2775</v>
      </c>
      <c r="F88" s="15">
        <v>12966</v>
      </c>
      <c r="G88" s="15">
        <v>13770</v>
      </c>
      <c r="H88" s="15">
        <v>10540</v>
      </c>
      <c r="I88" s="15">
        <v>24234</v>
      </c>
      <c r="J88" s="35">
        <v>21017</v>
      </c>
      <c r="K88" s="15">
        <v>9931</v>
      </c>
      <c r="L88" s="15">
        <v>8238</v>
      </c>
      <c r="M88" s="15">
        <v>3652</v>
      </c>
      <c r="N88" s="16">
        <v>10151</v>
      </c>
      <c r="O88" s="13">
        <f t="shared" si="10"/>
        <v>122122</v>
      </c>
      <c r="P88" s="1"/>
    </row>
    <row r="89" spans="1:16" x14ac:dyDescent="0.25">
      <c r="A89" s="143"/>
      <c r="B89" s="71">
        <v>2010</v>
      </c>
      <c r="C89" s="20">
        <v>3326</v>
      </c>
      <c r="D89" s="21">
        <v>1406</v>
      </c>
      <c r="E89" s="21">
        <v>7284</v>
      </c>
      <c r="F89" s="21">
        <v>7147</v>
      </c>
      <c r="G89" s="21">
        <v>14264</v>
      </c>
      <c r="H89" s="21">
        <v>11914</v>
      </c>
      <c r="I89" s="21">
        <v>24093</v>
      </c>
      <c r="J89" s="36">
        <v>25755</v>
      </c>
      <c r="K89" s="21">
        <v>8851</v>
      </c>
      <c r="L89" s="21">
        <v>7419</v>
      </c>
      <c r="M89" s="21">
        <v>4276</v>
      </c>
      <c r="N89" s="22">
        <v>6787</v>
      </c>
      <c r="O89" s="72">
        <f t="shared" si="10"/>
        <v>122522</v>
      </c>
      <c r="P89" s="1"/>
    </row>
    <row r="90" spans="1:16" ht="13.8" thickBot="1" x14ac:dyDescent="0.3">
      <c r="A90" s="24" t="s">
        <v>16</v>
      </c>
      <c r="B90" s="25"/>
      <c r="C90" s="26">
        <f>AVERAGE(C77:C89)</f>
        <v>2219</v>
      </c>
      <c r="D90" s="26">
        <f t="shared" ref="D90:N90" si="11">AVERAGE(D77:D89)</f>
        <v>1977.3076923076924</v>
      </c>
      <c r="E90" s="26">
        <f t="shared" si="11"/>
        <v>5387.3846153846152</v>
      </c>
      <c r="F90" s="26">
        <f t="shared" si="11"/>
        <v>9806.9230769230762</v>
      </c>
      <c r="G90" s="26">
        <f t="shared" si="11"/>
        <v>11277.923076923076</v>
      </c>
      <c r="H90" s="26">
        <f t="shared" si="11"/>
        <v>8951.5</v>
      </c>
      <c r="I90" s="26">
        <f t="shared" si="11"/>
        <v>19315.76923076923</v>
      </c>
      <c r="J90" s="26">
        <f t="shared" si="11"/>
        <v>19853.153846153848</v>
      </c>
      <c r="K90" s="26">
        <f t="shared" si="11"/>
        <v>7632.6923076923076</v>
      </c>
      <c r="L90" s="26">
        <f t="shared" si="11"/>
        <v>5988.2307692307695</v>
      </c>
      <c r="M90" s="26">
        <f t="shared" si="11"/>
        <v>6031.3846153846152</v>
      </c>
      <c r="N90" s="26">
        <f t="shared" si="11"/>
        <v>6275.25</v>
      </c>
      <c r="O90" s="70">
        <f>AVERAGE(O77:O89)</f>
        <v>103545.23076923077</v>
      </c>
      <c r="P90" s="1"/>
    </row>
    <row r="91" spans="1:16" ht="14.4" thickTop="1" thickBot="1" x14ac:dyDescent="0.3">
      <c r="A91" s="73"/>
      <c r="B91" s="74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1"/>
    </row>
    <row r="92" spans="1:16" ht="13.8" thickTop="1" x14ac:dyDescent="0.25">
      <c r="A92" s="141" t="s">
        <v>29</v>
      </c>
      <c r="B92" s="127">
        <v>2022</v>
      </c>
      <c r="C92" s="133">
        <v>0</v>
      </c>
      <c r="D92" s="129">
        <v>0</v>
      </c>
      <c r="E92" s="129">
        <v>0</v>
      </c>
      <c r="F92" s="129">
        <v>4617</v>
      </c>
      <c r="G92" s="129">
        <v>8763</v>
      </c>
      <c r="H92" s="129">
        <v>10434</v>
      </c>
      <c r="I92" s="129">
        <v>26074</v>
      </c>
      <c r="J92" s="129">
        <v>24743</v>
      </c>
      <c r="K92" s="129">
        <v>6363</v>
      </c>
      <c r="L92" s="129">
        <v>4753</v>
      </c>
      <c r="M92" s="129">
        <v>30</v>
      </c>
      <c r="N92" s="130"/>
      <c r="O92" s="131">
        <f>SUM(C92:N92)</f>
        <v>85777</v>
      </c>
      <c r="P92" s="1"/>
    </row>
    <row r="93" spans="1:16" x14ac:dyDescent="0.25">
      <c r="A93" s="142"/>
      <c r="B93" s="101">
        <v>2021</v>
      </c>
      <c r="C93" s="108">
        <v>0</v>
      </c>
      <c r="D93" s="83">
        <v>0</v>
      </c>
      <c r="E93" s="83">
        <v>0</v>
      </c>
      <c r="F93" s="83">
        <v>0</v>
      </c>
      <c r="G93" s="83">
        <v>6235</v>
      </c>
      <c r="H93" s="83">
        <v>10137</v>
      </c>
      <c r="I93" s="83">
        <v>33022</v>
      </c>
      <c r="J93" s="83">
        <v>30652</v>
      </c>
      <c r="K93" s="83">
        <v>10188</v>
      </c>
      <c r="L93" s="83">
        <v>6751</v>
      </c>
      <c r="M93" s="83">
        <v>0</v>
      </c>
      <c r="N93" s="84">
        <v>0</v>
      </c>
      <c r="O93" s="10">
        <f>SUM(C93:N93)</f>
        <v>96985</v>
      </c>
      <c r="P93" s="1"/>
    </row>
    <row r="94" spans="1:16" x14ac:dyDescent="0.25">
      <c r="A94" s="142"/>
      <c r="B94" s="101">
        <v>2020</v>
      </c>
      <c r="C94" s="104">
        <v>0</v>
      </c>
      <c r="D94" s="83">
        <v>0</v>
      </c>
      <c r="E94" s="83">
        <v>0</v>
      </c>
      <c r="F94" s="83">
        <v>0</v>
      </c>
      <c r="G94" s="83">
        <v>4184</v>
      </c>
      <c r="H94" s="83">
        <v>9892</v>
      </c>
      <c r="I94" s="83">
        <v>38095</v>
      </c>
      <c r="J94" s="83">
        <v>34578</v>
      </c>
      <c r="K94" s="83">
        <v>11204</v>
      </c>
      <c r="L94" s="83">
        <v>1709</v>
      </c>
      <c r="M94" s="83">
        <v>0</v>
      </c>
      <c r="N94" s="91">
        <v>0</v>
      </c>
      <c r="O94" s="10">
        <f>SUM(C94:N94)</f>
        <v>99662</v>
      </c>
      <c r="P94" s="1"/>
    </row>
    <row r="95" spans="1:16" x14ac:dyDescent="0.25">
      <c r="A95" s="142"/>
      <c r="B95" s="101">
        <v>2019</v>
      </c>
      <c r="C95" s="108">
        <v>0</v>
      </c>
      <c r="D95" s="83">
        <v>0</v>
      </c>
      <c r="E95" s="83">
        <v>2064</v>
      </c>
      <c r="F95" s="83">
        <v>7359</v>
      </c>
      <c r="G95" s="83">
        <v>12149</v>
      </c>
      <c r="H95" s="83">
        <v>14682</v>
      </c>
      <c r="I95" s="83">
        <v>32538</v>
      </c>
      <c r="J95" s="83">
        <v>33257</v>
      </c>
      <c r="K95" s="83">
        <v>8410</v>
      </c>
      <c r="L95" s="83">
        <v>6489</v>
      </c>
      <c r="M95" s="83">
        <v>0</v>
      </c>
      <c r="N95" s="84">
        <v>0</v>
      </c>
      <c r="O95" s="10">
        <f>SUM(C95:N95)</f>
        <v>116948</v>
      </c>
      <c r="P95" s="1"/>
    </row>
    <row r="96" spans="1:16" x14ac:dyDescent="0.25">
      <c r="A96" s="142"/>
      <c r="B96" s="97">
        <v>2018</v>
      </c>
      <c r="C96" s="77">
        <v>0</v>
      </c>
      <c r="D96" s="86">
        <v>0</v>
      </c>
      <c r="E96" s="86">
        <v>964</v>
      </c>
      <c r="F96" s="86">
        <v>7021</v>
      </c>
      <c r="G96" s="86">
        <v>14197</v>
      </c>
      <c r="H96" s="86">
        <v>11946</v>
      </c>
      <c r="I96" s="86">
        <v>31669</v>
      </c>
      <c r="J96" s="86">
        <v>28838</v>
      </c>
      <c r="K96" s="86">
        <v>10654</v>
      </c>
      <c r="L96" s="86">
        <v>4250</v>
      </c>
      <c r="M96" s="86">
        <v>0</v>
      </c>
      <c r="N96" s="77">
        <v>0</v>
      </c>
      <c r="O96" s="10">
        <f t="shared" ref="O96:O104" si="12">SUM(C96:N96)</f>
        <v>109539</v>
      </c>
      <c r="P96" s="1"/>
    </row>
    <row r="97" spans="1:16" x14ac:dyDescent="0.25">
      <c r="A97" s="142"/>
      <c r="B97" s="97">
        <v>2017</v>
      </c>
      <c r="C97" s="100">
        <v>0</v>
      </c>
      <c r="D97" s="15">
        <v>0</v>
      </c>
      <c r="E97" s="15">
        <v>3</v>
      </c>
      <c r="F97" s="15">
        <v>6159</v>
      </c>
      <c r="G97" s="15">
        <v>12026</v>
      </c>
      <c r="H97" s="15">
        <v>12906</v>
      </c>
      <c r="I97" s="15">
        <v>35163</v>
      </c>
      <c r="J97" s="15">
        <v>33442</v>
      </c>
      <c r="K97" s="15">
        <v>8935</v>
      </c>
      <c r="L97" s="15">
        <v>3514</v>
      </c>
      <c r="M97" s="15">
        <v>0</v>
      </c>
      <c r="N97" s="16">
        <v>0</v>
      </c>
      <c r="O97" s="10">
        <f t="shared" si="12"/>
        <v>112148</v>
      </c>
      <c r="P97" s="1"/>
    </row>
    <row r="98" spans="1:16" x14ac:dyDescent="0.25">
      <c r="A98" s="142"/>
      <c r="B98" s="6">
        <v>2016</v>
      </c>
      <c r="C98" s="8">
        <v>0</v>
      </c>
      <c r="D98" s="9">
        <v>0</v>
      </c>
      <c r="E98" s="9">
        <v>2230</v>
      </c>
      <c r="F98" s="9">
        <v>3708</v>
      </c>
      <c r="G98" s="9">
        <v>11732</v>
      </c>
      <c r="H98" s="9">
        <v>11429</v>
      </c>
      <c r="I98" s="9">
        <v>34119</v>
      </c>
      <c r="J98" s="9">
        <v>32984</v>
      </c>
      <c r="K98" s="9">
        <v>9328</v>
      </c>
      <c r="L98" s="9">
        <v>4192</v>
      </c>
      <c r="M98" s="9">
        <v>0</v>
      </c>
      <c r="N98" s="12">
        <v>0</v>
      </c>
      <c r="O98" s="10">
        <f t="shared" si="12"/>
        <v>109722</v>
      </c>
      <c r="P98" s="1"/>
    </row>
    <row r="99" spans="1:16" x14ac:dyDescent="0.25">
      <c r="A99" s="142"/>
      <c r="B99" s="6">
        <v>2015</v>
      </c>
      <c r="C99" s="8">
        <v>0</v>
      </c>
      <c r="D99" s="9">
        <v>0</v>
      </c>
      <c r="E99" s="9">
        <v>0</v>
      </c>
      <c r="F99" s="9">
        <v>4613</v>
      </c>
      <c r="G99" s="9">
        <v>14455</v>
      </c>
      <c r="H99" s="9">
        <v>11747</v>
      </c>
      <c r="I99" s="9">
        <v>32119</v>
      </c>
      <c r="J99" s="9">
        <v>29272</v>
      </c>
      <c r="K99" s="9">
        <v>9779</v>
      </c>
      <c r="L99" s="9">
        <v>3883</v>
      </c>
      <c r="M99" s="9">
        <v>387</v>
      </c>
      <c r="N99" s="12">
        <v>0</v>
      </c>
      <c r="O99" s="10">
        <f t="shared" si="12"/>
        <v>106255</v>
      </c>
      <c r="P99" s="1"/>
    </row>
    <row r="100" spans="1:16" x14ac:dyDescent="0.25">
      <c r="A100" s="142"/>
      <c r="B100" s="6">
        <v>2014</v>
      </c>
      <c r="C100" s="8">
        <v>0</v>
      </c>
      <c r="D100" s="9">
        <v>0</v>
      </c>
      <c r="E100" s="9">
        <v>0</v>
      </c>
      <c r="F100" s="9">
        <v>5063</v>
      </c>
      <c r="G100" s="9">
        <v>11372</v>
      </c>
      <c r="H100" s="9">
        <v>11695</v>
      </c>
      <c r="I100" s="9">
        <v>27890</v>
      </c>
      <c r="J100" s="9">
        <v>33108</v>
      </c>
      <c r="K100" s="9">
        <v>6659</v>
      </c>
      <c r="L100" s="9">
        <v>4424</v>
      </c>
      <c r="M100" s="9">
        <v>0</v>
      </c>
      <c r="N100" s="12">
        <v>0</v>
      </c>
      <c r="O100" s="10">
        <f t="shared" si="12"/>
        <v>100211</v>
      </c>
      <c r="P100" s="1"/>
    </row>
    <row r="101" spans="1:16" x14ac:dyDescent="0.25">
      <c r="A101" s="142"/>
      <c r="B101" s="17">
        <v>2013</v>
      </c>
      <c r="C101" s="14">
        <v>0</v>
      </c>
      <c r="D101" s="15">
        <v>0</v>
      </c>
      <c r="E101" s="15">
        <v>131</v>
      </c>
      <c r="F101" s="15">
        <v>1921</v>
      </c>
      <c r="G101" s="15">
        <v>9327</v>
      </c>
      <c r="H101" s="15">
        <v>10257</v>
      </c>
      <c r="I101" s="15">
        <v>25853</v>
      </c>
      <c r="J101" s="35">
        <v>30831</v>
      </c>
      <c r="K101" s="15">
        <v>8038</v>
      </c>
      <c r="L101" s="15">
        <v>4409</v>
      </c>
      <c r="M101" s="15">
        <v>0</v>
      </c>
      <c r="N101" s="16">
        <v>0</v>
      </c>
      <c r="O101" s="13">
        <f t="shared" si="12"/>
        <v>90767</v>
      </c>
      <c r="P101" s="1"/>
    </row>
    <row r="102" spans="1:16" x14ac:dyDescent="0.25">
      <c r="A102" s="142"/>
      <c r="B102" s="17">
        <v>2012</v>
      </c>
      <c r="C102" s="14">
        <v>0</v>
      </c>
      <c r="D102" s="15">
        <v>0</v>
      </c>
      <c r="E102" s="15">
        <v>39</v>
      </c>
      <c r="F102" s="15">
        <v>3956</v>
      </c>
      <c r="G102" s="15">
        <v>11284</v>
      </c>
      <c r="H102" s="15">
        <v>11445</v>
      </c>
      <c r="I102" s="15">
        <v>28824</v>
      </c>
      <c r="J102" s="35">
        <v>31266</v>
      </c>
      <c r="K102" s="15">
        <v>9348</v>
      </c>
      <c r="L102" s="15">
        <v>2155</v>
      </c>
      <c r="M102" s="15">
        <v>0</v>
      </c>
      <c r="N102" s="16">
        <v>0</v>
      </c>
      <c r="O102" s="13">
        <f t="shared" si="12"/>
        <v>98317</v>
      </c>
      <c r="P102" s="1"/>
    </row>
    <row r="103" spans="1:16" x14ac:dyDescent="0.25">
      <c r="A103" s="142"/>
      <c r="B103" s="17">
        <v>2011</v>
      </c>
      <c r="C103" s="14">
        <v>0</v>
      </c>
      <c r="D103" s="15">
        <v>0</v>
      </c>
      <c r="E103" s="15">
        <v>0</v>
      </c>
      <c r="F103" s="15">
        <v>6245</v>
      </c>
      <c r="G103" s="15">
        <v>9715</v>
      </c>
      <c r="H103" s="15">
        <v>11967</v>
      </c>
      <c r="I103" s="15">
        <v>29372</v>
      </c>
      <c r="J103" s="35">
        <v>29808</v>
      </c>
      <c r="K103" s="15">
        <v>11184</v>
      </c>
      <c r="L103" s="15">
        <v>4964</v>
      </c>
      <c r="M103" s="15">
        <v>0</v>
      </c>
      <c r="N103" s="16">
        <v>0</v>
      </c>
      <c r="O103" s="13">
        <f t="shared" si="12"/>
        <v>103255</v>
      </c>
      <c r="P103" s="1"/>
    </row>
    <row r="104" spans="1:16" x14ac:dyDescent="0.25">
      <c r="A104" s="143"/>
      <c r="B104" s="71">
        <v>2010</v>
      </c>
      <c r="C104" s="20">
        <v>0</v>
      </c>
      <c r="D104" s="21">
        <v>0</v>
      </c>
      <c r="E104" s="21">
        <v>0</v>
      </c>
      <c r="F104" s="21">
        <v>4559</v>
      </c>
      <c r="G104" s="21">
        <v>8358</v>
      </c>
      <c r="H104" s="21">
        <v>11803</v>
      </c>
      <c r="I104" s="21">
        <v>27682</v>
      </c>
      <c r="J104" s="36">
        <v>26978</v>
      </c>
      <c r="K104" s="21">
        <v>7355</v>
      </c>
      <c r="L104" s="21">
        <v>4753</v>
      </c>
      <c r="M104" s="21">
        <v>0</v>
      </c>
      <c r="N104" s="22">
        <v>0</v>
      </c>
      <c r="O104" s="72">
        <f t="shared" si="12"/>
        <v>91488</v>
      </c>
      <c r="P104" s="1"/>
    </row>
    <row r="105" spans="1:16" ht="13.8" thickBot="1" x14ac:dyDescent="0.3">
      <c r="A105" s="24" t="s">
        <v>16</v>
      </c>
      <c r="B105" s="25"/>
      <c r="C105" s="27">
        <f>AVERAGE(C92:C104)</f>
        <v>0</v>
      </c>
      <c r="D105" s="27">
        <f t="shared" ref="D105:N105" si="13">AVERAGE(D92:D104)</f>
        <v>0</v>
      </c>
      <c r="E105" s="27">
        <f t="shared" si="13"/>
        <v>417.76923076923077</v>
      </c>
      <c r="F105" s="27">
        <f t="shared" si="13"/>
        <v>4247.7692307692305</v>
      </c>
      <c r="G105" s="27">
        <f t="shared" si="13"/>
        <v>10292.076923076924</v>
      </c>
      <c r="H105" s="27">
        <f t="shared" si="13"/>
        <v>11564.615384615385</v>
      </c>
      <c r="I105" s="27">
        <f t="shared" si="13"/>
        <v>30955.384615384617</v>
      </c>
      <c r="J105" s="27">
        <f t="shared" si="13"/>
        <v>30750.538461538461</v>
      </c>
      <c r="K105" s="27">
        <f t="shared" si="13"/>
        <v>9034.2307692307695</v>
      </c>
      <c r="L105" s="27">
        <f t="shared" si="13"/>
        <v>4326.6153846153848</v>
      </c>
      <c r="M105" s="27">
        <f t="shared" si="13"/>
        <v>32.07692307692308</v>
      </c>
      <c r="N105" s="27">
        <f t="shared" si="13"/>
        <v>0</v>
      </c>
      <c r="O105" s="70">
        <f>AVERAGE(O92:O104)</f>
        <v>101621.07692307692</v>
      </c>
      <c r="P105" s="1"/>
    </row>
    <row r="106" spans="1:16" ht="14.4" thickTop="1" thickBot="1" x14ac:dyDescent="0.3">
      <c r="A106" s="73"/>
      <c r="B106" s="74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1"/>
    </row>
    <row r="107" spans="1:16" ht="13.8" thickTop="1" x14ac:dyDescent="0.25">
      <c r="A107" s="141" t="s">
        <v>30</v>
      </c>
      <c r="B107" s="135">
        <v>2022</v>
      </c>
      <c r="C107" s="133">
        <v>335</v>
      </c>
      <c r="D107" s="129">
        <v>342</v>
      </c>
      <c r="E107" s="129">
        <v>410</v>
      </c>
      <c r="F107" s="129">
        <v>1507</v>
      </c>
      <c r="G107" s="129">
        <v>1700</v>
      </c>
      <c r="H107" s="129">
        <v>2014</v>
      </c>
      <c r="I107" s="129">
        <v>5894</v>
      </c>
      <c r="J107" s="129">
        <v>5610</v>
      </c>
      <c r="K107" s="129">
        <v>1769</v>
      </c>
      <c r="L107" s="129">
        <v>1180</v>
      </c>
      <c r="M107" s="129">
        <v>484</v>
      </c>
      <c r="N107" s="130"/>
      <c r="O107" s="131">
        <f>SUM(C107:N107)</f>
        <v>21245</v>
      </c>
      <c r="P107" s="1"/>
    </row>
    <row r="108" spans="1:16" x14ac:dyDescent="0.25">
      <c r="A108" s="142"/>
      <c r="B108" s="101">
        <v>2021</v>
      </c>
      <c r="C108" s="108">
        <v>0</v>
      </c>
      <c r="D108" s="83">
        <v>0</v>
      </c>
      <c r="E108" s="83">
        <v>0</v>
      </c>
      <c r="F108" s="83">
        <v>0</v>
      </c>
      <c r="G108" s="83">
        <v>0</v>
      </c>
      <c r="H108" s="83">
        <v>1804</v>
      </c>
      <c r="I108" s="83">
        <v>6300</v>
      </c>
      <c r="J108" s="83">
        <v>6330</v>
      </c>
      <c r="K108" s="83">
        <v>1692</v>
      </c>
      <c r="L108" s="83">
        <v>890</v>
      </c>
      <c r="M108" s="83">
        <v>232</v>
      </c>
      <c r="N108" s="84">
        <v>664</v>
      </c>
      <c r="O108" s="10">
        <f>SUM(C108:N108)</f>
        <v>17912</v>
      </c>
      <c r="P108" s="1"/>
    </row>
    <row r="109" spans="1:16" x14ac:dyDescent="0.25">
      <c r="A109" s="142"/>
      <c r="B109" s="101">
        <v>2020</v>
      </c>
      <c r="C109" s="108">
        <v>0</v>
      </c>
      <c r="D109" s="83">
        <v>95</v>
      </c>
      <c r="E109" s="83">
        <v>18</v>
      </c>
      <c r="F109" s="83">
        <v>0</v>
      </c>
      <c r="G109" s="83">
        <v>275</v>
      </c>
      <c r="H109" s="83">
        <v>2259</v>
      </c>
      <c r="I109" s="83">
        <v>8090</v>
      </c>
      <c r="J109" s="83">
        <v>8054</v>
      </c>
      <c r="K109" s="83">
        <v>2940</v>
      </c>
      <c r="L109" s="83">
        <v>504</v>
      </c>
      <c r="M109" s="83">
        <v>0</v>
      </c>
      <c r="N109" s="84">
        <v>0</v>
      </c>
      <c r="O109" s="10">
        <f>SUM(C109:N109)</f>
        <v>22235</v>
      </c>
      <c r="P109" s="1"/>
    </row>
    <row r="110" spans="1:16" x14ac:dyDescent="0.25">
      <c r="A110" s="142"/>
      <c r="B110" s="101">
        <v>2019</v>
      </c>
      <c r="C110" s="108">
        <v>0</v>
      </c>
      <c r="D110" s="83">
        <v>0</v>
      </c>
      <c r="E110" s="83">
        <v>104</v>
      </c>
      <c r="F110" s="83">
        <v>2095</v>
      </c>
      <c r="G110" s="83">
        <v>3141</v>
      </c>
      <c r="H110" s="83">
        <v>3376</v>
      </c>
      <c r="I110" s="83">
        <v>7148</v>
      </c>
      <c r="J110" s="83">
        <v>7518</v>
      </c>
      <c r="K110" s="83">
        <v>3193</v>
      </c>
      <c r="L110" s="83">
        <v>1430</v>
      </c>
      <c r="M110" s="83">
        <v>616</v>
      </c>
      <c r="N110" s="84">
        <v>618</v>
      </c>
      <c r="O110" s="10">
        <f>SUM(C110:N110)</f>
        <v>29239</v>
      </c>
      <c r="P110" s="1"/>
    </row>
    <row r="111" spans="1:16" x14ac:dyDescent="0.25">
      <c r="A111" s="142"/>
      <c r="B111" s="101">
        <v>2018</v>
      </c>
      <c r="C111" s="77">
        <v>0</v>
      </c>
      <c r="D111" s="86">
        <v>4</v>
      </c>
      <c r="E111" s="86">
        <v>417</v>
      </c>
      <c r="F111" s="86">
        <v>1921</v>
      </c>
      <c r="G111" s="86">
        <v>3690</v>
      </c>
      <c r="H111" s="86">
        <v>4077</v>
      </c>
      <c r="I111" s="86">
        <v>8817</v>
      </c>
      <c r="J111" s="86">
        <v>7685</v>
      </c>
      <c r="K111" s="86">
        <v>3611</v>
      </c>
      <c r="L111" s="86">
        <v>1075</v>
      </c>
      <c r="M111" s="86">
        <v>408</v>
      </c>
      <c r="N111" s="77">
        <v>662</v>
      </c>
      <c r="O111" s="10">
        <f t="shared" ref="O111:O119" si="14">SUM(C111:N111)</f>
        <v>32367</v>
      </c>
      <c r="P111" s="1"/>
    </row>
    <row r="112" spans="1:16" x14ac:dyDescent="0.25">
      <c r="A112" s="142"/>
      <c r="B112" s="97">
        <v>2017</v>
      </c>
      <c r="C112" s="100">
        <v>0</v>
      </c>
      <c r="D112" s="15">
        <v>6</v>
      </c>
      <c r="E112" s="15">
        <v>1</v>
      </c>
      <c r="F112" s="15">
        <v>2207</v>
      </c>
      <c r="G112" s="15">
        <v>2941</v>
      </c>
      <c r="H112" s="15">
        <v>3255</v>
      </c>
      <c r="I112" s="15">
        <v>9726</v>
      </c>
      <c r="J112" s="15">
        <v>8396</v>
      </c>
      <c r="K112" s="15">
        <v>3762</v>
      </c>
      <c r="L112" s="15">
        <v>1053</v>
      </c>
      <c r="M112" s="15">
        <v>989</v>
      </c>
      <c r="N112" s="16">
        <v>697</v>
      </c>
      <c r="O112" s="10">
        <f t="shared" si="14"/>
        <v>33033</v>
      </c>
      <c r="P112" s="1"/>
    </row>
    <row r="113" spans="1:16" x14ac:dyDescent="0.25">
      <c r="A113" s="142"/>
      <c r="B113" s="6">
        <v>2016</v>
      </c>
      <c r="C113" s="8">
        <v>0</v>
      </c>
      <c r="D113" s="9">
        <v>0</v>
      </c>
      <c r="E113" s="9">
        <v>1292</v>
      </c>
      <c r="F113" s="9">
        <v>1389</v>
      </c>
      <c r="G113" s="9">
        <v>3956</v>
      </c>
      <c r="H113" s="9">
        <v>3716</v>
      </c>
      <c r="I113" s="9">
        <v>8540</v>
      </c>
      <c r="J113" s="9">
        <v>7836</v>
      </c>
      <c r="K113" s="9">
        <v>4233</v>
      </c>
      <c r="L113" s="9">
        <v>1469</v>
      </c>
      <c r="M113" s="9">
        <v>531</v>
      </c>
      <c r="N113" s="12">
        <v>727</v>
      </c>
      <c r="O113" s="10">
        <f t="shared" si="14"/>
        <v>33689</v>
      </c>
      <c r="P113" s="1"/>
    </row>
    <row r="114" spans="1:16" x14ac:dyDescent="0.25">
      <c r="A114" s="142"/>
      <c r="B114" s="6">
        <v>2015</v>
      </c>
      <c r="C114" s="8">
        <v>0</v>
      </c>
      <c r="D114" s="9">
        <v>0</v>
      </c>
      <c r="E114" s="9">
        <v>5</v>
      </c>
      <c r="F114" s="9">
        <v>1382</v>
      </c>
      <c r="G114" s="9">
        <v>4172</v>
      </c>
      <c r="H114" s="9">
        <v>3786</v>
      </c>
      <c r="I114" s="9">
        <v>9202</v>
      </c>
      <c r="J114" s="9">
        <v>8638</v>
      </c>
      <c r="K114" s="9">
        <v>3708</v>
      </c>
      <c r="L114" s="9">
        <v>1310</v>
      </c>
      <c r="M114" s="9">
        <v>282</v>
      </c>
      <c r="N114" s="12">
        <v>821</v>
      </c>
      <c r="O114" s="10">
        <f t="shared" si="14"/>
        <v>33306</v>
      </c>
      <c r="P114" s="1"/>
    </row>
    <row r="115" spans="1:16" x14ac:dyDescent="0.25">
      <c r="A115" s="142"/>
      <c r="B115" s="6">
        <v>2014</v>
      </c>
      <c r="C115" s="8">
        <v>0</v>
      </c>
      <c r="D115" s="9">
        <v>0</v>
      </c>
      <c r="E115" s="9">
        <v>0</v>
      </c>
      <c r="F115" s="9">
        <v>2226</v>
      </c>
      <c r="G115" s="9">
        <v>4344</v>
      </c>
      <c r="H115" s="9">
        <v>4335</v>
      </c>
      <c r="I115" s="9">
        <v>8945</v>
      </c>
      <c r="J115" s="9">
        <v>10749</v>
      </c>
      <c r="K115" s="9">
        <v>2701</v>
      </c>
      <c r="L115" s="9">
        <v>1516</v>
      </c>
      <c r="M115" s="9">
        <v>307</v>
      </c>
      <c r="N115" s="12">
        <v>771</v>
      </c>
      <c r="O115" s="10">
        <f t="shared" si="14"/>
        <v>35894</v>
      </c>
      <c r="P115" s="1"/>
    </row>
    <row r="116" spans="1:16" x14ac:dyDescent="0.25">
      <c r="A116" s="142"/>
      <c r="B116" s="17">
        <v>2013</v>
      </c>
      <c r="C116" s="14">
        <v>0</v>
      </c>
      <c r="D116" s="15">
        <v>0</v>
      </c>
      <c r="E116" s="15">
        <v>69</v>
      </c>
      <c r="F116" s="15">
        <v>223</v>
      </c>
      <c r="G116" s="15">
        <v>1829</v>
      </c>
      <c r="H116" s="15">
        <v>1913</v>
      </c>
      <c r="I116" s="15">
        <v>3711</v>
      </c>
      <c r="J116" s="35">
        <v>4629</v>
      </c>
      <c r="K116" s="15">
        <v>1725</v>
      </c>
      <c r="L116" s="15">
        <v>1722</v>
      </c>
      <c r="M116" s="15">
        <v>124</v>
      </c>
      <c r="N116" s="16">
        <v>413</v>
      </c>
      <c r="O116" s="13">
        <f t="shared" si="14"/>
        <v>16358</v>
      </c>
      <c r="P116" s="1"/>
    </row>
    <row r="117" spans="1:16" x14ac:dyDescent="0.25">
      <c r="A117" s="142"/>
      <c r="B117" s="17">
        <v>2012</v>
      </c>
      <c r="C117" s="14">
        <v>0</v>
      </c>
      <c r="D117" s="15">
        <v>0</v>
      </c>
      <c r="E117" s="15">
        <v>14</v>
      </c>
      <c r="F117" s="15">
        <v>827</v>
      </c>
      <c r="G117" s="15">
        <v>1486</v>
      </c>
      <c r="H117" s="15">
        <v>1546</v>
      </c>
      <c r="I117" s="15">
        <v>4599</v>
      </c>
      <c r="J117" s="35">
        <v>4686</v>
      </c>
      <c r="K117" s="15">
        <v>1880</v>
      </c>
      <c r="L117" s="15">
        <v>487</v>
      </c>
      <c r="M117" s="15">
        <v>41</v>
      </c>
      <c r="N117" s="16">
        <v>383</v>
      </c>
      <c r="O117" s="13">
        <f t="shared" si="14"/>
        <v>15949</v>
      </c>
      <c r="P117" s="1"/>
    </row>
    <row r="118" spans="1:16" x14ac:dyDescent="0.25">
      <c r="A118" s="142"/>
      <c r="B118" s="17">
        <v>2011</v>
      </c>
      <c r="C118" s="14">
        <v>0</v>
      </c>
      <c r="D118" s="15">
        <v>0</v>
      </c>
      <c r="E118" s="15">
        <v>0</v>
      </c>
      <c r="F118" s="15">
        <v>799</v>
      </c>
      <c r="G118" s="15">
        <v>1707</v>
      </c>
      <c r="H118" s="15">
        <v>2362</v>
      </c>
      <c r="I118" s="15">
        <v>5604</v>
      </c>
      <c r="J118" s="35">
        <v>4732</v>
      </c>
      <c r="K118" s="15">
        <v>1952</v>
      </c>
      <c r="L118" s="15">
        <v>859</v>
      </c>
      <c r="M118" s="15">
        <v>22</v>
      </c>
      <c r="N118" s="16">
        <v>421</v>
      </c>
      <c r="O118" s="13">
        <f t="shared" si="14"/>
        <v>18458</v>
      </c>
      <c r="P118" s="1"/>
    </row>
    <row r="119" spans="1:16" x14ac:dyDescent="0.25">
      <c r="A119" s="143"/>
      <c r="B119" s="71">
        <v>2010</v>
      </c>
      <c r="C119" s="20">
        <v>0</v>
      </c>
      <c r="D119" s="21">
        <v>0</v>
      </c>
      <c r="E119" s="21">
        <v>102</v>
      </c>
      <c r="F119" s="21">
        <v>1166</v>
      </c>
      <c r="G119" s="21">
        <v>2023</v>
      </c>
      <c r="H119" s="21">
        <v>2670</v>
      </c>
      <c r="I119" s="21">
        <v>6039</v>
      </c>
      <c r="J119" s="36">
        <v>5308</v>
      </c>
      <c r="K119" s="21">
        <v>1984</v>
      </c>
      <c r="L119" s="21">
        <v>1113</v>
      </c>
      <c r="M119" s="21">
        <v>0</v>
      </c>
      <c r="N119" s="22">
        <v>103</v>
      </c>
      <c r="O119" s="72">
        <f t="shared" si="14"/>
        <v>20508</v>
      </c>
      <c r="P119" s="1"/>
    </row>
    <row r="120" spans="1:16" ht="13.8" thickBot="1" x14ac:dyDescent="0.3">
      <c r="A120" s="24" t="s">
        <v>16</v>
      </c>
      <c r="B120" s="25"/>
      <c r="C120" s="26">
        <f>AVERAGE(C107:C119)</f>
        <v>25.76923076923077</v>
      </c>
      <c r="D120" s="26">
        <f t="shared" ref="D120:N120" si="15">AVERAGE(D107:D119)</f>
        <v>34.384615384615387</v>
      </c>
      <c r="E120" s="26">
        <f t="shared" si="15"/>
        <v>187.07692307692307</v>
      </c>
      <c r="F120" s="26">
        <f t="shared" si="15"/>
        <v>1210.9230769230769</v>
      </c>
      <c r="G120" s="26">
        <f t="shared" si="15"/>
        <v>2404.9230769230771</v>
      </c>
      <c r="H120" s="26">
        <f t="shared" si="15"/>
        <v>2854.8461538461538</v>
      </c>
      <c r="I120" s="26">
        <f t="shared" si="15"/>
        <v>7124.2307692307695</v>
      </c>
      <c r="J120" s="26">
        <f t="shared" si="15"/>
        <v>6936.2307692307695</v>
      </c>
      <c r="K120" s="26">
        <f t="shared" si="15"/>
        <v>2703.8461538461538</v>
      </c>
      <c r="L120" s="26">
        <f t="shared" si="15"/>
        <v>1123.6923076923076</v>
      </c>
      <c r="M120" s="26">
        <f t="shared" si="15"/>
        <v>310.46153846153845</v>
      </c>
      <c r="N120" s="26">
        <f t="shared" si="15"/>
        <v>523.33333333333337</v>
      </c>
      <c r="O120" s="70">
        <f>AVERAGE(O107:O119)</f>
        <v>25399.461538461539</v>
      </c>
      <c r="P120" s="1"/>
    </row>
    <row r="121" spans="1:16" ht="13.8" thickTop="1" x14ac:dyDescent="0.25">
      <c r="A121" s="76"/>
      <c r="B121" s="51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41" t="s">
        <v>31</v>
      </c>
      <c r="B123" s="78">
        <v>2010</v>
      </c>
      <c r="C123" s="78">
        <v>2011</v>
      </c>
      <c r="D123" s="78">
        <v>2012</v>
      </c>
      <c r="E123" s="78">
        <v>2013</v>
      </c>
      <c r="F123" s="78">
        <v>2014</v>
      </c>
      <c r="G123" s="78">
        <v>2015</v>
      </c>
      <c r="H123" s="78">
        <v>2016</v>
      </c>
      <c r="I123" s="78">
        <v>2017</v>
      </c>
      <c r="J123" s="79">
        <v>2018</v>
      </c>
      <c r="K123" s="79">
        <v>2019</v>
      </c>
      <c r="L123" s="94">
        <v>2020</v>
      </c>
      <c r="M123" s="79">
        <v>2021</v>
      </c>
      <c r="N123" s="79">
        <v>2022</v>
      </c>
      <c r="O123" s="1"/>
      <c r="P123" s="1"/>
    </row>
    <row r="124" spans="1:16" x14ac:dyDescent="0.25">
      <c r="A124" s="45" t="s">
        <v>23</v>
      </c>
      <c r="B124" s="46">
        <f>O14</f>
        <v>54695</v>
      </c>
      <c r="C124" s="46">
        <f>O13</f>
        <v>63242</v>
      </c>
      <c r="D124" s="46">
        <f>O12</f>
        <v>58734</v>
      </c>
      <c r="E124" s="46">
        <f>O11</f>
        <v>52243</v>
      </c>
      <c r="F124" s="46">
        <f>O10</f>
        <v>59937</v>
      </c>
      <c r="G124" s="46">
        <f>O9</f>
        <v>60087</v>
      </c>
      <c r="H124" s="46">
        <f>O8</f>
        <v>68073</v>
      </c>
      <c r="I124" s="44">
        <f>O7</f>
        <v>67963</v>
      </c>
      <c r="J124" s="44">
        <f>O6</f>
        <v>67661</v>
      </c>
      <c r="K124" s="44">
        <f>O5</f>
        <v>68049</v>
      </c>
      <c r="L124" s="44">
        <f>O4</f>
        <v>56483</v>
      </c>
      <c r="M124" s="44">
        <f>O3</f>
        <v>53086</v>
      </c>
      <c r="N124" s="44">
        <f>O2</f>
        <v>54548</v>
      </c>
      <c r="O124" s="1"/>
      <c r="P124" s="1"/>
    </row>
    <row r="125" spans="1:16" x14ac:dyDescent="0.25">
      <c r="A125" s="45" t="s">
        <v>24</v>
      </c>
      <c r="B125" s="46">
        <f>O29</f>
        <v>38550</v>
      </c>
      <c r="C125" s="46">
        <f>O28</f>
        <v>40148</v>
      </c>
      <c r="D125" s="46">
        <f>O27</f>
        <v>36252</v>
      </c>
      <c r="E125" s="46">
        <f>O26</f>
        <v>38168</v>
      </c>
      <c r="F125" s="46">
        <f>O25</f>
        <v>41200</v>
      </c>
      <c r="G125" s="46">
        <f>O24</f>
        <v>43919</v>
      </c>
      <c r="H125" s="46">
        <f>O23</f>
        <v>53092</v>
      </c>
      <c r="I125" s="44">
        <f>O22</f>
        <v>50150</v>
      </c>
      <c r="J125" s="44">
        <f>O21</f>
        <v>49978</v>
      </c>
      <c r="K125" s="44">
        <f>O20</f>
        <v>52727</v>
      </c>
      <c r="L125" s="44">
        <f>O19</f>
        <v>33992</v>
      </c>
      <c r="M125" s="44">
        <f>O18</f>
        <v>31232</v>
      </c>
      <c r="N125" s="44">
        <f>O17</f>
        <v>55930</v>
      </c>
      <c r="O125" s="1"/>
      <c r="P125" s="1"/>
    </row>
    <row r="126" spans="1:16" x14ac:dyDescent="0.25">
      <c r="A126" s="45" t="s">
        <v>25</v>
      </c>
      <c r="B126" s="46">
        <f>O44</f>
        <v>14815</v>
      </c>
      <c r="C126" s="46">
        <f>O43</f>
        <v>18338</v>
      </c>
      <c r="D126" s="46">
        <f>O42</f>
        <v>19007</v>
      </c>
      <c r="E126" s="46">
        <f>O41</f>
        <v>16962</v>
      </c>
      <c r="F126" s="46">
        <f>O40</f>
        <v>18885</v>
      </c>
      <c r="G126" s="46">
        <f>O39</f>
        <v>17086</v>
      </c>
      <c r="H126" s="46">
        <f>O38</f>
        <v>19308</v>
      </c>
      <c r="I126" s="44">
        <f>O37</f>
        <v>17478</v>
      </c>
      <c r="J126" s="44">
        <f>O36</f>
        <v>19025</v>
      </c>
      <c r="K126" s="44">
        <f>O35</f>
        <v>22699</v>
      </c>
      <c r="L126" s="44">
        <f>O34</f>
        <v>18271</v>
      </c>
      <c r="M126" s="44">
        <f>O33</f>
        <v>11568</v>
      </c>
      <c r="N126" s="44">
        <f>O32</f>
        <v>17379</v>
      </c>
      <c r="O126" s="1"/>
      <c r="P126" s="1"/>
    </row>
    <row r="127" spans="1:16" x14ac:dyDescent="0.25">
      <c r="A127" s="45" t="s">
        <v>26</v>
      </c>
      <c r="B127" s="46">
        <f>O59</f>
        <v>27677</v>
      </c>
      <c r="C127" s="46">
        <f>O58</f>
        <v>26815</v>
      </c>
      <c r="D127" s="46">
        <f>O57</f>
        <v>23733</v>
      </c>
      <c r="E127" s="46">
        <f>O56</f>
        <v>24282</v>
      </c>
      <c r="F127" s="46">
        <f>O55</f>
        <v>24934</v>
      </c>
      <c r="G127" s="46">
        <f>O54</f>
        <v>24497</v>
      </c>
      <c r="H127" s="46">
        <f>O53</f>
        <v>27464</v>
      </c>
      <c r="I127" s="44">
        <f>O52</f>
        <v>26005</v>
      </c>
      <c r="J127" s="44">
        <f>O51</f>
        <v>25013</v>
      </c>
      <c r="K127" s="44">
        <f>O50</f>
        <v>25735</v>
      </c>
      <c r="L127" s="44">
        <f>O49</f>
        <v>17348</v>
      </c>
      <c r="M127" s="44">
        <f>O48</f>
        <v>14096</v>
      </c>
      <c r="N127" s="44">
        <f>O47</f>
        <v>14509</v>
      </c>
      <c r="O127" s="1"/>
      <c r="P127" s="1"/>
    </row>
    <row r="128" spans="1:16" x14ac:dyDescent="0.25">
      <c r="A128" s="45" t="s">
        <v>27</v>
      </c>
      <c r="B128" s="46">
        <f>O74</f>
        <v>29417</v>
      </c>
      <c r="C128" s="46">
        <f>O73</f>
        <v>28402</v>
      </c>
      <c r="D128" s="46">
        <f>O72</f>
        <v>31000</v>
      </c>
      <c r="E128" s="46">
        <f>O71</f>
        <v>26228</v>
      </c>
      <c r="F128" s="46">
        <f>O70</f>
        <v>29646</v>
      </c>
      <c r="G128" s="46">
        <f>O69</f>
        <v>31671</v>
      </c>
      <c r="H128" s="46">
        <f>O68</f>
        <v>34349</v>
      </c>
      <c r="I128" s="44">
        <f>O67</f>
        <v>33515</v>
      </c>
      <c r="J128" s="44">
        <f>O66</f>
        <v>34474</v>
      </c>
      <c r="K128" s="44">
        <f>O65</f>
        <v>35611</v>
      </c>
      <c r="L128" s="44">
        <f>O64</f>
        <v>27218</v>
      </c>
      <c r="M128" s="44">
        <f>O63</f>
        <v>24583</v>
      </c>
      <c r="N128" s="44">
        <f>O62</f>
        <v>27930</v>
      </c>
      <c r="O128" s="1"/>
      <c r="P128" s="1"/>
    </row>
    <row r="129" spans="1:16" x14ac:dyDescent="0.25">
      <c r="A129" s="45" t="s">
        <v>28</v>
      </c>
      <c r="B129" s="46">
        <f>O89</f>
        <v>122522</v>
      </c>
      <c r="C129" s="46">
        <f>O88</f>
        <v>122122</v>
      </c>
      <c r="D129" s="46">
        <f>O87</f>
        <v>106789</v>
      </c>
      <c r="E129" s="46">
        <f>O86</f>
        <v>100100</v>
      </c>
      <c r="F129" s="46">
        <f>O85</f>
        <v>114011</v>
      </c>
      <c r="G129" s="46">
        <f>O84</f>
        <v>111202</v>
      </c>
      <c r="H129" s="46">
        <f>O83</f>
        <v>126621</v>
      </c>
      <c r="I129" s="44">
        <f>O82</f>
        <v>121511</v>
      </c>
      <c r="J129" s="44">
        <f>O81</f>
        <v>115511</v>
      </c>
      <c r="K129" s="44">
        <f>O80</f>
        <v>103777</v>
      </c>
      <c r="L129" s="44">
        <f>O79</f>
        <v>60052</v>
      </c>
      <c r="M129" s="44">
        <f>O78</f>
        <v>53112</v>
      </c>
      <c r="N129" s="44">
        <f>O77</f>
        <v>88758</v>
      </c>
      <c r="O129" s="1"/>
      <c r="P129" s="1"/>
    </row>
    <row r="130" spans="1:16" x14ac:dyDescent="0.25">
      <c r="A130" s="45" t="s">
        <v>29</v>
      </c>
      <c r="B130" s="46">
        <f>O104</f>
        <v>91488</v>
      </c>
      <c r="C130" s="46">
        <f>O103</f>
        <v>103255</v>
      </c>
      <c r="D130" s="46">
        <f>O102</f>
        <v>98317</v>
      </c>
      <c r="E130" s="46">
        <f>O101</f>
        <v>90767</v>
      </c>
      <c r="F130" s="46">
        <f>O100</f>
        <v>100211</v>
      </c>
      <c r="G130" s="46">
        <f>O99</f>
        <v>106255</v>
      </c>
      <c r="H130" s="46">
        <f>O98</f>
        <v>109722</v>
      </c>
      <c r="I130" s="44">
        <f>O97</f>
        <v>112148</v>
      </c>
      <c r="J130" s="44">
        <f>O96</f>
        <v>109539</v>
      </c>
      <c r="K130" s="44">
        <f>O95</f>
        <v>116948</v>
      </c>
      <c r="L130" s="44">
        <f>O94</f>
        <v>99662</v>
      </c>
      <c r="M130" s="44">
        <f>O93</f>
        <v>96985</v>
      </c>
      <c r="N130" s="44">
        <f>O92</f>
        <v>85777</v>
      </c>
      <c r="O130" s="1"/>
      <c r="P130" s="1"/>
    </row>
    <row r="131" spans="1:16" x14ac:dyDescent="0.25">
      <c r="A131" s="45" t="s">
        <v>30</v>
      </c>
      <c r="B131" s="46">
        <f>O119</f>
        <v>20508</v>
      </c>
      <c r="C131" s="46">
        <f>O118</f>
        <v>18458</v>
      </c>
      <c r="D131" s="46">
        <f>O117</f>
        <v>15949</v>
      </c>
      <c r="E131" s="46">
        <f>O116</f>
        <v>16358</v>
      </c>
      <c r="F131" s="46">
        <f>O115</f>
        <v>35894</v>
      </c>
      <c r="G131" s="46">
        <f>O114</f>
        <v>33306</v>
      </c>
      <c r="H131" s="46">
        <f>O113</f>
        <v>33689</v>
      </c>
      <c r="I131" s="44">
        <f>O112</f>
        <v>33033</v>
      </c>
      <c r="J131" s="44">
        <f>O111</f>
        <v>32367</v>
      </c>
      <c r="K131" s="44">
        <f>O110</f>
        <v>29239</v>
      </c>
      <c r="L131" s="44">
        <f>O109</f>
        <v>22235</v>
      </c>
      <c r="M131" s="44">
        <f>O108</f>
        <v>17912</v>
      </c>
      <c r="N131" s="44">
        <f>O107</f>
        <v>21245</v>
      </c>
      <c r="O131" s="1"/>
      <c r="P131" s="1"/>
    </row>
    <row r="132" spans="1:16" x14ac:dyDescent="0.25">
      <c r="A132" s="45" t="s">
        <v>14</v>
      </c>
      <c r="B132" s="80">
        <f t="shared" ref="B132:J132" si="16">SUM(B124:B131)</f>
        <v>399672</v>
      </c>
      <c r="C132" s="80">
        <f t="shared" si="16"/>
        <v>420780</v>
      </c>
      <c r="D132" s="80">
        <f t="shared" si="16"/>
        <v>389781</v>
      </c>
      <c r="E132" s="80">
        <f t="shared" si="16"/>
        <v>365108</v>
      </c>
      <c r="F132" s="80">
        <f t="shared" si="16"/>
        <v>424718</v>
      </c>
      <c r="G132" s="80">
        <f t="shared" si="16"/>
        <v>428023</v>
      </c>
      <c r="H132" s="80">
        <f t="shared" si="16"/>
        <v>472318</v>
      </c>
      <c r="I132" s="48">
        <f t="shared" si="16"/>
        <v>461803</v>
      </c>
      <c r="J132" s="48">
        <f t="shared" si="16"/>
        <v>453568</v>
      </c>
      <c r="K132" s="107">
        <f>SUM(K124:K131)</f>
        <v>454785</v>
      </c>
      <c r="L132" s="107">
        <f>SUM(L124:L131)</f>
        <v>335261</v>
      </c>
      <c r="M132" s="107">
        <f>SUM(M124:M131)</f>
        <v>302574</v>
      </c>
      <c r="N132" s="107">
        <f>SUM(N124:N131)</f>
        <v>366076</v>
      </c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</sheetData>
  <sheetProtection selectLockedCells="1" selectUnlockedCells="1"/>
  <mergeCells count="8">
    <mergeCell ref="A62:A74"/>
    <mergeCell ref="A92:A104"/>
    <mergeCell ref="A107:A119"/>
    <mergeCell ref="A2:A14"/>
    <mergeCell ref="A17:A29"/>
    <mergeCell ref="A32:A44"/>
    <mergeCell ref="A47:A59"/>
    <mergeCell ref="A77:A8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tabSelected="1" topLeftCell="A34" workbookViewId="0">
      <selection activeCell="R47" sqref="R47"/>
    </sheetView>
  </sheetViews>
  <sheetFormatPr defaultColWidth="8.6640625" defaultRowHeight="13.2" x14ac:dyDescent="0.25"/>
  <cols>
    <col min="1" max="1" width="21.109375" style="50" customWidth="1"/>
    <col min="2" max="16384" width="8.6640625" style="50"/>
  </cols>
  <sheetData>
    <row r="1" spans="1:16" ht="14.4" thickTop="1" thickBot="1" x14ac:dyDescent="0.3">
      <c r="A1" s="81" t="s">
        <v>0</v>
      </c>
      <c r="B1" s="81" t="s">
        <v>1</v>
      </c>
      <c r="C1" s="81" t="s">
        <v>2</v>
      </c>
      <c r="D1" s="81" t="s">
        <v>3</v>
      </c>
      <c r="E1" s="81" t="s">
        <v>4</v>
      </c>
      <c r="F1" s="81" t="s">
        <v>5</v>
      </c>
      <c r="G1" s="81" t="s">
        <v>6</v>
      </c>
      <c r="H1" s="81" t="s">
        <v>7</v>
      </c>
      <c r="I1" s="81" t="s">
        <v>8</v>
      </c>
      <c r="J1" s="81" t="s">
        <v>9</v>
      </c>
      <c r="K1" s="81" t="s">
        <v>10</v>
      </c>
      <c r="L1" s="81" t="s">
        <v>11</v>
      </c>
      <c r="M1" s="81" t="s">
        <v>12</v>
      </c>
      <c r="N1" s="81" t="s">
        <v>13</v>
      </c>
      <c r="O1" s="81" t="s">
        <v>14</v>
      </c>
      <c r="P1" s="1"/>
    </row>
    <row r="2" spans="1:16" ht="13.8" thickTop="1" x14ac:dyDescent="0.25">
      <c r="A2" s="144" t="s">
        <v>32</v>
      </c>
      <c r="B2" s="135">
        <v>2022</v>
      </c>
      <c r="C2" s="133">
        <v>0</v>
      </c>
      <c r="D2" s="129">
        <v>0</v>
      </c>
      <c r="E2" s="129">
        <v>0</v>
      </c>
      <c r="F2" s="129">
        <v>1002</v>
      </c>
      <c r="G2" s="129">
        <v>1673</v>
      </c>
      <c r="H2" s="129">
        <v>1707</v>
      </c>
      <c r="I2" s="129">
        <v>3755</v>
      </c>
      <c r="J2" s="129">
        <v>3255</v>
      </c>
      <c r="K2" s="129">
        <v>1210</v>
      </c>
      <c r="L2" s="129">
        <v>1101</v>
      </c>
      <c r="M2" s="129">
        <v>50</v>
      </c>
      <c r="N2" s="130"/>
      <c r="O2" s="131">
        <f>SUM(C2:N2)</f>
        <v>13753</v>
      </c>
      <c r="P2" s="1"/>
    </row>
    <row r="3" spans="1:16" x14ac:dyDescent="0.25">
      <c r="A3" s="145"/>
      <c r="B3" s="101">
        <v>2021</v>
      </c>
      <c r="C3" s="105">
        <v>0</v>
      </c>
      <c r="D3" s="82">
        <v>0</v>
      </c>
      <c r="E3" s="82">
        <v>0</v>
      </c>
      <c r="F3" s="82">
        <v>0</v>
      </c>
      <c r="G3" s="82">
        <v>0</v>
      </c>
      <c r="H3" s="83">
        <v>1650</v>
      </c>
      <c r="I3" s="83">
        <v>3911</v>
      </c>
      <c r="J3" s="83">
        <v>3973</v>
      </c>
      <c r="K3" s="82">
        <v>2428</v>
      </c>
      <c r="L3" s="82">
        <v>1321</v>
      </c>
      <c r="M3" s="82">
        <v>24</v>
      </c>
      <c r="N3" s="6">
        <v>0</v>
      </c>
      <c r="O3" s="10">
        <f>SUM(C3:N3)</f>
        <v>13307</v>
      </c>
      <c r="P3" s="1"/>
    </row>
    <row r="4" spans="1:16" x14ac:dyDescent="0.25">
      <c r="A4" s="145"/>
      <c r="B4" s="101">
        <v>2020</v>
      </c>
      <c r="C4" s="113">
        <v>0</v>
      </c>
      <c r="D4" s="82">
        <v>0</v>
      </c>
      <c r="E4" s="82">
        <v>0</v>
      </c>
      <c r="F4" s="82">
        <v>0</v>
      </c>
      <c r="G4" s="82">
        <v>0</v>
      </c>
      <c r="H4" s="83">
        <v>1718</v>
      </c>
      <c r="I4" s="83">
        <v>8429</v>
      </c>
      <c r="J4" s="83">
        <v>8198</v>
      </c>
      <c r="K4" s="83">
        <v>2607</v>
      </c>
      <c r="L4" s="82">
        <v>489</v>
      </c>
      <c r="M4" s="82">
        <v>0</v>
      </c>
      <c r="N4" s="101">
        <v>0</v>
      </c>
      <c r="O4" s="10">
        <f>SUM(C4:N4)</f>
        <v>21441</v>
      </c>
      <c r="P4" s="1"/>
    </row>
    <row r="5" spans="1:16" x14ac:dyDescent="0.25">
      <c r="A5" s="145"/>
      <c r="B5" s="101">
        <v>2019</v>
      </c>
      <c r="C5" s="113">
        <v>0</v>
      </c>
      <c r="D5" s="82">
        <v>0</v>
      </c>
      <c r="E5" s="82">
        <v>594</v>
      </c>
      <c r="F5" s="83">
        <v>2814</v>
      </c>
      <c r="G5" s="83">
        <v>4655</v>
      </c>
      <c r="H5" s="83">
        <v>4148</v>
      </c>
      <c r="I5" s="83">
        <v>8170</v>
      </c>
      <c r="J5" s="83">
        <v>8197</v>
      </c>
      <c r="K5" s="83">
        <v>3479</v>
      </c>
      <c r="L5" s="82">
        <v>2141</v>
      </c>
      <c r="M5" s="82">
        <v>0</v>
      </c>
      <c r="N5" s="101">
        <v>0</v>
      </c>
      <c r="O5" s="10">
        <f>SUM(C5:N5)</f>
        <v>34198</v>
      </c>
      <c r="P5" s="1"/>
    </row>
    <row r="6" spans="1:16" x14ac:dyDescent="0.25">
      <c r="A6" s="145"/>
      <c r="B6" s="101">
        <v>2018</v>
      </c>
      <c r="C6" s="105">
        <v>527</v>
      </c>
      <c r="D6" s="82">
        <v>0</v>
      </c>
      <c r="E6" s="82">
        <v>548</v>
      </c>
      <c r="F6" s="83">
        <v>2947</v>
      </c>
      <c r="G6" s="83">
        <v>6993</v>
      </c>
      <c r="H6" s="83">
        <v>3367</v>
      </c>
      <c r="I6" s="83">
        <v>7956</v>
      </c>
      <c r="J6" s="83">
        <v>6414</v>
      </c>
      <c r="K6" s="83">
        <v>3671</v>
      </c>
      <c r="L6" s="83">
        <v>1332</v>
      </c>
      <c r="M6" s="82">
        <v>0</v>
      </c>
      <c r="N6" s="6">
        <v>0</v>
      </c>
      <c r="O6" s="10">
        <f t="shared" ref="O6:O14" si="0">SUM(C6:N6)</f>
        <v>33755</v>
      </c>
      <c r="P6" s="1"/>
    </row>
    <row r="7" spans="1:16" x14ac:dyDescent="0.25">
      <c r="A7" s="145"/>
      <c r="B7" s="101">
        <v>2017</v>
      </c>
      <c r="C7" s="108">
        <v>552</v>
      </c>
      <c r="D7" s="83">
        <v>0</v>
      </c>
      <c r="E7" s="83">
        <v>442</v>
      </c>
      <c r="F7" s="83">
        <v>2628</v>
      </c>
      <c r="G7" s="83">
        <v>6464</v>
      </c>
      <c r="H7" s="83">
        <v>4953</v>
      </c>
      <c r="I7" s="83">
        <v>11217</v>
      </c>
      <c r="J7" s="83">
        <v>9049</v>
      </c>
      <c r="K7" s="83">
        <v>3881</v>
      </c>
      <c r="L7" s="83">
        <v>1340</v>
      </c>
      <c r="M7" s="83">
        <v>0</v>
      </c>
      <c r="N7" s="91">
        <v>0</v>
      </c>
      <c r="O7" s="10">
        <f t="shared" si="0"/>
        <v>40526</v>
      </c>
      <c r="P7" s="1"/>
    </row>
    <row r="8" spans="1:16" x14ac:dyDescent="0.25">
      <c r="A8" s="145"/>
      <c r="B8" s="101">
        <v>2016</v>
      </c>
      <c r="C8" s="108">
        <v>496</v>
      </c>
      <c r="D8" s="83">
        <v>0</v>
      </c>
      <c r="E8" s="83">
        <v>1045</v>
      </c>
      <c r="F8" s="83">
        <v>1669</v>
      </c>
      <c r="G8" s="83">
        <v>4443</v>
      </c>
      <c r="H8" s="83">
        <v>4264</v>
      </c>
      <c r="I8" s="83">
        <v>9936</v>
      </c>
      <c r="J8" s="83">
        <v>7222</v>
      </c>
      <c r="K8" s="83">
        <v>3816</v>
      </c>
      <c r="L8" s="83">
        <v>1744</v>
      </c>
      <c r="M8" s="83">
        <v>0</v>
      </c>
      <c r="N8" s="84">
        <v>0</v>
      </c>
      <c r="O8" s="10">
        <f t="shared" si="0"/>
        <v>34635</v>
      </c>
      <c r="P8" s="1"/>
    </row>
    <row r="9" spans="1:16" x14ac:dyDescent="0.25">
      <c r="A9" s="145"/>
      <c r="B9" s="101">
        <v>2015</v>
      </c>
      <c r="C9" s="108">
        <v>314</v>
      </c>
      <c r="D9" s="83">
        <v>0</v>
      </c>
      <c r="E9" s="83">
        <v>0</v>
      </c>
      <c r="F9" s="83">
        <v>1994</v>
      </c>
      <c r="G9" s="83">
        <v>6348</v>
      </c>
      <c r="H9" s="83">
        <v>3604</v>
      </c>
      <c r="I9" s="83">
        <v>12022</v>
      </c>
      <c r="J9" s="83">
        <v>10367</v>
      </c>
      <c r="K9" s="83">
        <v>7031</v>
      </c>
      <c r="L9" s="83">
        <v>1557</v>
      </c>
      <c r="M9" s="83">
        <v>311</v>
      </c>
      <c r="N9" s="85">
        <v>0</v>
      </c>
      <c r="O9" s="10">
        <f t="shared" si="0"/>
        <v>43548</v>
      </c>
      <c r="P9" s="1"/>
    </row>
    <row r="10" spans="1:16" x14ac:dyDescent="0.25">
      <c r="A10" s="145"/>
      <c r="B10" s="101">
        <v>2014</v>
      </c>
      <c r="C10" s="108">
        <v>382</v>
      </c>
      <c r="D10" s="83">
        <v>0</v>
      </c>
      <c r="E10" s="83">
        <v>319</v>
      </c>
      <c r="F10" s="83">
        <v>2398</v>
      </c>
      <c r="G10" s="83">
        <v>5193</v>
      </c>
      <c r="H10" s="83">
        <v>4653</v>
      </c>
      <c r="I10" s="83">
        <v>9683</v>
      </c>
      <c r="J10" s="83">
        <v>8690</v>
      </c>
      <c r="K10" s="83">
        <v>3578</v>
      </c>
      <c r="L10" s="83">
        <v>1804</v>
      </c>
      <c r="M10" s="83">
        <v>73</v>
      </c>
      <c r="N10" s="85">
        <v>0</v>
      </c>
      <c r="O10" s="13">
        <f t="shared" si="0"/>
        <v>36773</v>
      </c>
      <c r="P10" s="1"/>
    </row>
    <row r="11" spans="1:16" x14ac:dyDescent="0.25">
      <c r="A11" s="145"/>
      <c r="B11" s="101">
        <v>2013</v>
      </c>
      <c r="C11" s="108">
        <v>0</v>
      </c>
      <c r="D11" s="83">
        <v>0</v>
      </c>
      <c r="E11" s="83">
        <v>216</v>
      </c>
      <c r="F11" s="83">
        <v>1171</v>
      </c>
      <c r="G11" s="83">
        <v>4566</v>
      </c>
      <c r="H11" s="83">
        <v>3919</v>
      </c>
      <c r="I11" s="83">
        <v>8443</v>
      </c>
      <c r="J11" s="83">
        <v>6802</v>
      </c>
      <c r="K11" s="83">
        <v>3363</v>
      </c>
      <c r="L11" s="83">
        <v>1824</v>
      </c>
      <c r="M11" s="83">
        <v>0</v>
      </c>
      <c r="N11" s="85">
        <v>0</v>
      </c>
      <c r="O11" s="13">
        <f t="shared" si="0"/>
        <v>30304</v>
      </c>
      <c r="P11" s="1"/>
    </row>
    <row r="12" spans="1:16" x14ac:dyDescent="0.25">
      <c r="A12" s="145"/>
      <c r="B12" s="97">
        <v>2012</v>
      </c>
      <c r="C12" s="109">
        <v>0</v>
      </c>
      <c r="D12" s="86">
        <v>0</v>
      </c>
      <c r="E12" s="86">
        <v>0</v>
      </c>
      <c r="F12" s="86">
        <v>2096</v>
      </c>
      <c r="G12" s="86">
        <v>5156</v>
      </c>
      <c r="H12" s="86">
        <v>4127</v>
      </c>
      <c r="I12" s="86">
        <v>7567</v>
      </c>
      <c r="J12" s="86">
        <v>6325</v>
      </c>
      <c r="K12" s="86">
        <v>3078</v>
      </c>
      <c r="L12" s="86">
        <v>834</v>
      </c>
      <c r="M12" s="86">
        <v>100</v>
      </c>
      <c r="N12" s="87">
        <v>0</v>
      </c>
      <c r="O12" s="13">
        <f t="shared" si="0"/>
        <v>29283</v>
      </c>
      <c r="P12" s="1"/>
    </row>
    <row r="13" spans="1:16" x14ac:dyDescent="0.25">
      <c r="A13" s="145"/>
      <c r="B13" s="97">
        <v>2011</v>
      </c>
      <c r="C13" s="109">
        <v>0</v>
      </c>
      <c r="D13" s="86">
        <v>0</v>
      </c>
      <c r="E13" s="86">
        <v>0</v>
      </c>
      <c r="F13" s="86">
        <v>2662</v>
      </c>
      <c r="G13" s="86">
        <v>4601</v>
      </c>
      <c r="H13" s="86">
        <v>4074</v>
      </c>
      <c r="I13" s="86">
        <v>7999</v>
      </c>
      <c r="J13" s="86">
        <v>6538</v>
      </c>
      <c r="K13" s="86">
        <v>3475</v>
      </c>
      <c r="L13" s="86">
        <v>1823</v>
      </c>
      <c r="M13" s="86">
        <v>0</v>
      </c>
      <c r="N13" s="87">
        <v>0</v>
      </c>
      <c r="O13" s="13">
        <f t="shared" si="0"/>
        <v>31172</v>
      </c>
      <c r="P13" s="1"/>
    </row>
    <row r="14" spans="1:16" x14ac:dyDescent="0.25">
      <c r="A14" s="146"/>
      <c r="B14" s="110">
        <v>2010</v>
      </c>
      <c r="C14" s="109">
        <v>0</v>
      </c>
      <c r="D14" s="86">
        <v>0</v>
      </c>
      <c r="E14" s="86">
        <v>0</v>
      </c>
      <c r="F14" s="86">
        <v>2294</v>
      </c>
      <c r="G14" s="86">
        <v>4348</v>
      </c>
      <c r="H14" s="86">
        <v>4566</v>
      </c>
      <c r="I14" s="86">
        <v>4539</v>
      </c>
      <c r="J14" s="86">
        <v>6352</v>
      </c>
      <c r="K14" s="86">
        <v>1846</v>
      </c>
      <c r="L14" s="86">
        <v>1539</v>
      </c>
      <c r="M14" s="86">
        <v>0</v>
      </c>
      <c r="N14" s="87">
        <v>0</v>
      </c>
      <c r="O14" s="13">
        <f t="shared" si="0"/>
        <v>25484</v>
      </c>
      <c r="P14" s="1"/>
    </row>
    <row r="15" spans="1:16" ht="13.8" thickBot="1" x14ac:dyDescent="0.3">
      <c r="A15" s="24" t="s">
        <v>16</v>
      </c>
      <c r="B15" s="25"/>
      <c r="C15" s="26">
        <f>AVERAGE(C2:C14)</f>
        <v>174.69230769230768</v>
      </c>
      <c r="D15" s="26">
        <f t="shared" ref="D15:N15" si="1">AVERAGE(D2:D14)</f>
        <v>0</v>
      </c>
      <c r="E15" s="26">
        <f t="shared" si="1"/>
        <v>243.38461538461539</v>
      </c>
      <c r="F15" s="26">
        <f t="shared" si="1"/>
        <v>1821.1538461538462</v>
      </c>
      <c r="G15" s="26">
        <f t="shared" si="1"/>
        <v>4187.6923076923076</v>
      </c>
      <c r="H15" s="26">
        <f t="shared" si="1"/>
        <v>3596.1538461538462</v>
      </c>
      <c r="I15" s="26">
        <f t="shared" si="1"/>
        <v>7971.3076923076924</v>
      </c>
      <c r="J15" s="26">
        <f t="shared" si="1"/>
        <v>7029.3846153846152</v>
      </c>
      <c r="K15" s="26">
        <f t="shared" si="1"/>
        <v>3343.3076923076924</v>
      </c>
      <c r="L15" s="26">
        <f t="shared" si="1"/>
        <v>1449.9230769230769</v>
      </c>
      <c r="M15" s="26">
        <f t="shared" si="1"/>
        <v>42.92307692307692</v>
      </c>
      <c r="N15" s="26">
        <f t="shared" si="1"/>
        <v>0</v>
      </c>
      <c r="O15" s="88">
        <f>AVERAGE(O2:O14)</f>
        <v>29859.923076923078</v>
      </c>
      <c r="P15" s="1"/>
    </row>
    <row r="16" spans="1:16" ht="14.4" thickTop="1" thickBot="1" x14ac:dyDescent="0.3">
      <c r="A16" s="1"/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1"/>
    </row>
    <row r="17" spans="1:16" ht="13.8" thickTop="1" x14ac:dyDescent="0.25">
      <c r="A17" s="141" t="s">
        <v>33</v>
      </c>
      <c r="B17" s="127">
        <v>2022</v>
      </c>
      <c r="C17" s="133">
        <v>0</v>
      </c>
      <c r="D17" s="129">
        <v>0</v>
      </c>
      <c r="E17" s="129">
        <v>0</v>
      </c>
      <c r="F17" s="129">
        <v>566</v>
      </c>
      <c r="G17" s="129">
        <v>1160</v>
      </c>
      <c r="H17" s="129">
        <v>1590</v>
      </c>
      <c r="I17" s="129">
        <v>3590</v>
      </c>
      <c r="J17" s="129">
        <v>3033</v>
      </c>
      <c r="K17" s="129">
        <v>337</v>
      </c>
      <c r="L17" s="129">
        <v>0</v>
      </c>
      <c r="M17" s="129">
        <v>0</v>
      </c>
      <c r="N17" s="130"/>
      <c r="O17" s="131">
        <f>SUM(C17:N17)</f>
        <v>10276</v>
      </c>
      <c r="P17" s="1"/>
    </row>
    <row r="18" spans="1:16" x14ac:dyDescent="0.25">
      <c r="A18" s="142"/>
      <c r="B18" s="101">
        <v>2021</v>
      </c>
      <c r="C18" s="108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4236</v>
      </c>
      <c r="J18" s="83">
        <v>3783</v>
      </c>
      <c r="K18" s="83">
        <v>1195</v>
      </c>
      <c r="L18" s="83">
        <v>935</v>
      </c>
      <c r="M18" s="83">
        <v>0</v>
      </c>
      <c r="N18" s="84">
        <v>0</v>
      </c>
      <c r="O18" s="10">
        <f>SUM(C18:N18)</f>
        <v>10149</v>
      </c>
      <c r="P18" s="1"/>
    </row>
    <row r="19" spans="1:16" x14ac:dyDescent="0.25">
      <c r="A19" s="142"/>
      <c r="B19" s="101">
        <v>2020</v>
      </c>
      <c r="C19" s="108">
        <v>0</v>
      </c>
      <c r="D19" s="83">
        <v>0</v>
      </c>
      <c r="E19" s="83">
        <v>0</v>
      </c>
      <c r="F19" s="83">
        <v>0</v>
      </c>
      <c r="G19" s="83">
        <v>274</v>
      </c>
      <c r="H19" s="83">
        <v>1149</v>
      </c>
      <c r="I19" s="83">
        <v>3705</v>
      </c>
      <c r="J19" s="83">
        <v>4094</v>
      </c>
      <c r="K19" s="83">
        <v>1070</v>
      </c>
      <c r="L19" s="83">
        <v>158</v>
      </c>
      <c r="M19" s="83">
        <v>0</v>
      </c>
      <c r="N19" s="84">
        <v>0</v>
      </c>
      <c r="O19" s="10">
        <f>SUM(C19:N19)</f>
        <v>10450</v>
      </c>
      <c r="P19" s="1"/>
    </row>
    <row r="20" spans="1:16" x14ac:dyDescent="0.25">
      <c r="A20" s="142"/>
      <c r="B20" s="101">
        <v>2019</v>
      </c>
      <c r="C20" s="108">
        <v>0</v>
      </c>
      <c r="D20" s="83">
        <v>0</v>
      </c>
      <c r="E20" s="83">
        <v>160</v>
      </c>
      <c r="F20" s="83">
        <v>944</v>
      </c>
      <c r="G20" s="83">
        <v>1592</v>
      </c>
      <c r="H20" s="83">
        <v>1582</v>
      </c>
      <c r="I20" s="83">
        <v>2980</v>
      </c>
      <c r="J20" s="83">
        <v>3086</v>
      </c>
      <c r="K20" s="83">
        <v>672</v>
      </c>
      <c r="L20" s="83">
        <v>685</v>
      </c>
      <c r="M20" s="83">
        <v>0</v>
      </c>
      <c r="N20" s="84">
        <v>0</v>
      </c>
      <c r="O20" s="10">
        <f>SUM(C20:N20)</f>
        <v>11701</v>
      </c>
      <c r="P20" s="1"/>
    </row>
    <row r="21" spans="1:16" x14ac:dyDescent="0.25">
      <c r="A21" s="142"/>
      <c r="B21" s="101">
        <v>2018</v>
      </c>
      <c r="C21" s="108">
        <v>0</v>
      </c>
      <c r="D21" s="83">
        <v>0</v>
      </c>
      <c r="E21" s="83">
        <v>128</v>
      </c>
      <c r="F21" s="83">
        <v>801</v>
      </c>
      <c r="G21" s="83">
        <v>1295</v>
      </c>
      <c r="H21" s="83">
        <v>1112</v>
      </c>
      <c r="I21" s="83">
        <v>3329</v>
      </c>
      <c r="J21" s="83">
        <v>2903</v>
      </c>
      <c r="K21" s="83">
        <v>952</v>
      </c>
      <c r="L21" s="83">
        <v>490</v>
      </c>
      <c r="M21" s="83">
        <v>0</v>
      </c>
      <c r="N21" s="84">
        <v>0</v>
      </c>
      <c r="O21" s="10">
        <f t="shared" ref="O21:O29" si="2">SUM(C21:N21)</f>
        <v>11010</v>
      </c>
      <c r="P21" s="1"/>
    </row>
    <row r="22" spans="1:16" x14ac:dyDescent="0.25">
      <c r="A22" s="142"/>
      <c r="B22" s="101">
        <v>2017</v>
      </c>
      <c r="C22" s="108">
        <v>0</v>
      </c>
      <c r="D22" s="83">
        <v>0</v>
      </c>
      <c r="E22" s="83">
        <v>1</v>
      </c>
      <c r="F22" s="83">
        <v>743</v>
      </c>
      <c r="G22" s="83">
        <v>1381</v>
      </c>
      <c r="H22" s="83">
        <v>1171</v>
      </c>
      <c r="I22" s="83">
        <v>3686</v>
      </c>
      <c r="J22" s="83">
        <v>3245</v>
      </c>
      <c r="K22" s="83">
        <v>805</v>
      </c>
      <c r="L22" s="83">
        <v>456</v>
      </c>
      <c r="M22" s="83">
        <v>0</v>
      </c>
      <c r="N22" s="91">
        <v>0</v>
      </c>
      <c r="O22" s="10">
        <f t="shared" si="2"/>
        <v>11488</v>
      </c>
      <c r="P22" s="1"/>
    </row>
    <row r="23" spans="1:16" x14ac:dyDescent="0.25">
      <c r="A23" s="142"/>
      <c r="B23" s="101">
        <v>2016</v>
      </c>
      <c r="C23" s="108">
        <v>0</v>
      </c>
      <c r="D23" s="83">
        <v>0</v>
      </c>
      <c r="E23" s="83">
        <v>0</v>
      </c>
      <c r="F23" s="83">
        <v>0</v>
      </c>
      <c r="G23" s="83">
        <v>47</v>
      </c>
      <c r="H23" s="83">
        <v>1</v>
      </c>
      <c r="I23" s="83">
        <v>449</v>
      </c>
      <c r="J23" s="83">
        <v>1187</v>
      </c>
      <c r="K23" s="83">
        <v>929</v>
      </c>
      <c r="L23" s="83">
        <v>522</v>
      </c>
      <c r="M23" s="83">
        <v>0</v>
      </c>
      <c r="N23" s="84">
        <v>0</v>
      </c>
      <c r="O23" s="10">
        <f t="shared" si="2"/>
        <v>3135</v>
      </c>
      <c r="P23" s="1"/>
    </row>
    <row r="24" spans="1:16" x14ac:dyDescent="0.25">
      <c r="A24" s="142"/>
      <c r="B24" s="101">
        <v>2015</v>
      </c>
      <c r="C24" s="108">
        <v>0</v>
      </c>
      <c r="D24" s="83">
        <v>0</v>
      </c>
      <c r="E24" s="83">
        <v>0</v>
      </c>
      <c r="F24" s="83">
        <v>35</v>
      </c>
      <c r="G24" s="83">
        <v>876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  <c r="N24" s="84">
        <v>0</v>
      </c>
      <c r="O24" s="10">
        <f t="shared" si="2"/>
        <v>911</v>
      </c>
      <c r="P24" s="1"/>
    </row>
    <row r="25" spans="1:16" x14ac:dyDescent="0.25">
      <c r="A25" s="142"/>
      <c r="B25" s="101">
        <v>2014</v>
      </c>
      <c r="C25" s="108">
        <v>0</v>
      </c>
      <c r="D25" s="83">
        <v>0</v>
      </c>
      <c r="E25" s="83">
        <v>0</v>
      </c>
      <c r="F25" s="83">
        <v>566</v>
      </c>
      <c r="G25" s="83">
        <v>1442</v>
      </c>
      <c r="H25" s="83">
        <v>1567</v>
      </c>
      <c r="I25" s="83">
        <v>2725</v>
      </c>
      <c r="J25" s="83">
        <v>2682</v>
      </c>
      <c r="K25" s="83">
        <v>384</v>
      </c>
      <c r="L25" s="83">
        <v>486</v>
      </c>
      <c r="M25" s="83">
        <v>275</v>
      </c>
      <c r="N25" s="84">
        <v>0</v>
      </c>
      <c r="O25" s="13">
        <f t="shared" si="2"/>
        <v>10127</v>
      </c>
      <c r="P25" s="1"/>
    </row>
    <row r="26" spans="1:16" x14ac:dyDescent="0.25">
      <c r="A26" s="142"/>
      <c r="B26" s="97">
        <v>2013</v>
      </c>
      <c r="C26" s="109">
        <v>0</v>
      </c>
      <c r="D26" s="86">
        <v>0</v>
      </c>
      <c r="E26" s="86">
        <v>0</v>
      </c>
      <c r="F26" s="86">
        <v>311</v>
      </c>
      <c r="G26" s="86">
        <v>1130</v>
      </c>
      <c r="H26" s="86">
        <v>1567</v>
      </c>
      <c r="I26" s="86">
        <v>2571</v>
      </c>
      <c r="J26" s="86">
        <v>3055</v>
      </c>
      <c r="K26" s="86">
        <v>422</v>
      </c>
      <c r="L26" s="86">
        <v>467</v>
      </c>
      <c r="M26" s="86">
        <v>0</v>
      </c>
      <c r="N26" s="87">
        <v>0</v>
      </c>
      <c r="O26" s="13">
        <f t="shared" si="2"/>
        <v>9523</v>
      </c>
      <c r="P26" s="1"/>
    </row>
    <row r="27" spans="1:16" x14ac:dyDescent="0.25">
      <c r="A27" s="142"/>
      <c r="B27" s="97">
        <v>2012</v>
      </c>
      <c r="C27" s="109">
        <v>0</v>
      </c>
      <c r="D27" s="86">
        <v>0</v>
      </c>
      <c r="E27" s="86">
        <v>27</v>
      </c>
      <c r="F27" s="86">
        <v>565</v>
      </c>
      <c r="G27" s="86">
        <v>1447</v>
      </c>
      <c r="H27" s="86">
        <v>1471</v>
      </c>
      <c r="I27" s="86">
        <v>3230</v>
      </c>
      <c r="J27" s="86">
        <v>3081</v>
      </c>
      <c r="K27" s="86">
        <v>821</v>
      </c>
      <c r="L27" s="86">
        <v>319</v>
      </c>
      <c r="M27" s="86">
        <v>41</v>
      </c>
      <c r="N27" s="87">
        <v>0</v>
      </c>
      <c r="O27" s="13">
        <f t="shared" si="2"/>
        <v>11002</v>
      </c>
      <c r="P27" s="1"/>
    </row>
    <row r="28" spans="1:16" x14ac:dyDescent="0.25">
      <c r="A28" s="142"/>
      <c r="B28" s="97">
        <v>2011</v>
      </c>
      <c r="C28" s="109">
        <v>0</v>
      </c>
      <c r="D28" s="86">
        <v>0</v>
      </c>
      <c r="E28" s="86">
        <v>0</v>
      </c>
      <c r="F28" s="86">
        <v>687</v>
      </c>
      <c r="G28" s="86">
        <v>1208</v>
      </c>
      <c r="H28" s="86">
        <v>1424</v>
      </c>
      <c r="I28" s="86">
        <v>4957</v>
      </c>
      <c r="J28" s="86">
        <v>2593</v>
      </c>
      <c r="K28" s="86">
        <v>805</v>
      </c>
      <c r="L28" s="86">
        <v>478</v>
      </c>
      <c r="M28" s="86">
        <v>29</v>
      </c>
      <c r="N28" s="87">
        <v>0</v>
      </c>
      <c r="O28" s="13">
        <f t="shared" si="2"/>
        <v>12181</v>
      </c>
      <c r="P28" s="1"/>
    </row>
    <row r="29" spans="1:16" x14ac:dyDescent="0.25">
      <c r="A29" s="143"/>
      <c r="B29" s="110">
        <v>2010</v>
      </c>
      <c r="C29" s="112">
        <v>0</v>
      </c>
      <c r="D29" s="89">
        <v>0</v>
      </c>
      <c r="E29" s="89">
        <v>0</v>
      </c>
      <c r="F29" s="89">
        <v>637</v>
      </c>
      <c r="G29" s="89">
        <v>1010</v>
      </c>
      <c r="H29" s="89">
        <v>1534</v>
      </c>
      <c r="I29" s="89">
        <v>3737</v>
      </c>
      <c r="J29" s="89">
        <v>3181</v>
      </c>
      <c r="K29" s="89">
        <v>565</v>
      </c>
      <c r="L29" s="89">
        <v>448</v>
      </c>
      <c r="M29" s="89">
        <v>0</v>
      </c>
      <c r="N29" s="90">
        <v>0</v>
      </c>
      <c r="O29" s="72">
        <f t="shared" si="2"/>
        <v>11112</v>
      </c>
      <c r="P29" s="1"/>
    </row>
    <row r="30" spans="1:16" ht="13.8" thickBot="1" x14ac:dyDescent="0.3">
      <c r="A30" s="24" t="s">
        <v>16</v>
      </c>
      <c r="B30" s="25"/>
      <c r="C30" s="26">
        <f>AVERAGE(C17:C29)</f>
        <v>0</v>
      </c>
      <c r="D30" s="26">
        <f t="shared" ref="D30:N30" si="3">AVERAGE(D17:D29)</f>
        <v>0</v>
      </c>
      <c r="E30" s="26">
        <f t="shared" si="3"/>
        <v>24.307692307692307</v>
      </c>
      <c r="F30" s="26">
        <f t="shared" si="3"/>
        <v>450.38461538461536</v>
      </c>
      <c r="G30" s="26">
        <f t="shared" si="3"/>
        <v>989.38461538461536</v>
      </c>
      <c r="H30" s="26">
        <f t="shared" si="3"/>
        <v>1089.8461538461538</v>
      </c>
      <c r="I30" s="26">
        <f t="shared" si="3"/>
        <v>3015</v>
      </c>
      <c r="J30" s="26">
        <f t="shared" si="3"/>
        <v>2763.3076923076924</v>
      </c>
      <c r="K30" s="26">
        <f t="shared" si="3"/>
        <v>689</v>
      </c>
      <c r="L30" s="26">
        <f t="shared" si="3"/>
        <v>418.76923076923077</v>
      </c>
      <c r="M30" s="26">
        <f t="shared" si="3"/>
        <v>26.53846153846154</v>
      </c>
      <c r="N30" s="26">
        <f t="shared" si="3"/>
        <v>0</v>
      </c>
      <c r="O30" s="70">
        <f>AVERAGE(O17:O29)</f>
        <v>9466.538461538461</v>
      </c>
      <c r="P30" s="1"/>
    </row>
    <row r="31" spans="1:16" ht="14.4" thickTop="1" thickBot="1" x14ac:dyDescent="0.3">
      <c r="A31" s="1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1"/>
    </row>
    <row r="32" spans="1:16" ht="13.8" thickTop="1" x14ac:dyDescent="0.25">
      <c r="A32" s="141" t="s">
        <v>34</v>
      </c>
      <c r="B32" s="135">
        <v>2022</v>
      </c>
      <c r="C32" s="133">
        <v>1</v>
      </c>
      <c r="D32" s="129">
        <v>0</v>
      </c>
      <c r="E32" s="129">
        <v>58</v>
      </c>
      <c r="F32" s="129">
        <v>2744</v>
      </c>
      <c r="G32" s="129">
        <v>3594</v>
      </c>
      <c r="H32" s="129">
        <v>3834</v>
      </c>
      <c r="I32" s="129">
        <v>8115</v>
      </c>
      <c r="J32" s="129">
        <v>7755</v>
      </c>
      <c r="K32" s="129">
        <v>3631</v>
      </c>
      <c r="L32" s="129">
        <v>2869</v>
      </c>
      <c r="M32" s="129">
        <v>224</v>
      </c>
      <c r="N32" s="130"/>
      <c r="O32" s="131">
        <f>SUM(C32:N32)</f>
        <v>32825</v>
      </c>
      <c r="P32" s="1"/>
    </row>
    <row r="33" spans="1:16" x14ac:dyDescent="0.25">
      <c r="A33" s="142"/>
      <c r="B33" s="101">
        <v>2021</v>
      </c>
      <c r="C33" s="108">
        <v>0</v>
      </c>
      <c r="D33" s="83">
        <v>0</v>
      </c>
      <c r="E33" s="83">
        <v>0</v>
      </c>
      <c r="F33" s="83">
        <v>0</v>
      </c>
      <c r="G33" s="83">
        <v>1</v>
      </c>
      <c r="H33" s="83">
        <v>2591</v>
      </c>
      <c r="I33" s="83">
        <v>8159</v>
      </c>
      <c r="J33" s="83">
        <v>11177</v>
      </c>
      <c r="K33" s="83">
        <v>4694</v>
      </c>
      <c r="L33" s="83">
        <v>2272</v>
      </c>
      <c r="M33" s="83">
        <v>192</v>
      </c>
      <c r="N33" s="84">
        <v>0</v>
      </c>
      <c r="O33" s="10">
        <f>SUM(C33:N33)</f>
        <v>29086</v>
      </c>
      <c r="P33" s="1"/>
    </row>
    <row r="34" spans="1:16" x14ac:dyDescent="0.25">
      <c r="A34" s="142"/>
      <c r="B34" s="101">
        <v>2020</v>
      </c>
      <c r="C34" s="108">
        <v>57</v>
      </c>
      <c r="D34" s="83">
        <v>43</v>
      </c>
      <c r="E34" s="83">
        <v>59</v>
      </c>
      <c r="F34" s="83">
        <v>0</v>
      </c>
      <c r="G34" s="83">
        <v>300</v>
      </c>
      <c r="H34" s="83">
        <v>2285</v>
      </c>
      <c r="I34" s="83">
        <v>9578</v>
      </c>
      <c r="J34" s="83">
        <v>10500</v>
      </c>
      <c r="K34" s="83">
        <v>3394</v>
      </c>
      <c r="L34" s="83">
        <v>425</v>
      </c>
      <c r="M34" s="83">
        <v>0</v>
      </c>
      <c r="N34" s="84">
        <v>0</v>
      </c>
      <c r="O34" s="10">
        <f>SUM(C34:N34)</f>
        <v>26641</v>
      </c>
      <c r="P34" s="1"/>
    </row>
    <row r="35" spans="1:16" x14ac:dyDescent="0.25">
      <c r="A35" s="142"/>
      <c r="B35" s="101">
        <v>2019</v>
      </c>
      <c r="C35" s="108">
        <v>0</v>
      </c>
      <c r="D35" s="83">
        <v>0</v>
      </c>
      <c r="E35" s="83">
        <v>246</v>
      </c>
      <c r="F35" s="83">
        <v>3677</v>
      </c>
      <c r="G35" s="83">
        <v>4654</v>
      </c>
      <c r="H35" s="83">
        <v>4314</v>
      </c>
      <c r="I35" s="83">
        <v>23562</v>
      </c>
      <c r="J35" s="83">
        <v>9589</v>
      </c>
      <c r="K35" s="83">
        <v>4364</v>
      </c>
      <c r="L35" s="83">
        <v>2530</v>
      </c>
      <c r="M35" s="83">
        <v>169</v>
      </c>
      <c r="N35" s="84">
        <v>187</v>
      </c>
      <c r="O35" s="10">
        <f>SUM(C35:N35)</f>
        <v>53292</v>
      </c>
      <c r="P35" s="1"/>
    </row>
    <row r="36" spans="1:16" x14ac:dyDescent="0.25">
      <c r="A36" s="142"/>
      <c r="B36" s="101">
        <v>2018</v>
      </c>
      <c r="C36" s="108">
        <v>67</v>
      </c>
      <c r="D36" s="83">
        <v>67</v>
      </c>
      <c r="E36" s="83">
        <v>2883</v>
      </c>
      <c r="F36" s="83">
        <v>3095</v>
      </c>
      <c r="G36" s="83">
        <v>4594</v>
      </c>
      <c r="H36" s="83">
        <v>4494</v>
      </c>
      <c r="I36" s="83">
        <v>23091</v>
      </c>
      <c r="J36" s="83">
        <v>7941</v>
      </c>
      <c r="K36" s="83">
        <v>4426</v>
      </c>
      <c r="L36" s="83">
        <v>1670</v>
      </c>
      <c r="M36" s="83">
        <v>90</v>
      </c>
      <c r="N36" s="83">
        <v>239</v>
      </c>
      <c r="O36" s="10">
        <f t="shared" ref="O36:O44" si="4">SUM(C36:N36)</f>
        <v>52657</v>
      </c>
      <c r="P36" s="1"/>
    </row>
    <row r="37" spans="1:16" x14ac:dyDescent="0.25">
      <c r="A37" s="142"/>
      <c r="B37" s="101">
        <v>2017</v>
      </c>
      <c r="C37" s="108">
        <v>0</v>
      </c>
      <c r="D37" s="83">
        <v>40</v>
      </c>
      <c r="E37" s="83">
        <v>22</v>
      </c>
      <c r="F37" s="83">
        <v>2760</v>
      </c>
      <c r="G37" s="83">
        <v>4939</v>
      </c>
      <c r="H37" s="83">
        <v>4033</v>
      </c>
      <c r="I37" s="83">
        <v>21477</v>
      </c>
      <c r="J37" s="83">
        <v>7651</v>
      </c>
      <c r="K37" s="83">
        <v>5252</v>
      </c>
      <c r="L37" s="83">
        <v>1802</v>
      </c>
      <c r="M37" s="83">
        <v>295</v>
      </c>
      <c r="N37" s="91">
        <v>47</v>
      </c>
      <c r="O37" s="10">
        <f t="shared" si="4"/>
        <v>48318</v>
      </c>
      <c r="P37" s="1"/>
    </row>
    <row r="38" spans="1:16" x14ac:dyDescent="0.25">
      <c r="A38" s="142"/>
      <c r="B38" s="101">
        <v>2016</v>
      </c>
      <c r="C38" s="108">
        <v>68</v>
      </c>
      <c r="D38" s="83">
        <v>159</v>
      </c>
      <c r="E38" s="83">
        <v>2372</v>
      </c>
      <c r="F38" s="83">
        <v>1417</v>
      </c>
      <c r="G38" s="83">
        <v>4218</v>
      </c>
      <c r="H38" s="83">
        <v>3980</v>
      </c>
      <c r="I38" s="83">
        <v>23925</v>
      </c>
      <c r="J38" s="83">
        <v>7777</v>
      </c>
      <c r="K38" s="83">
        <v>4007</v>
      </c>
      <c r="L38" s="83">
        <v>2108</v>
      </c>
      <c r="M38" s="83">
        <v>127</v>
      </c>
      <c r="N38" s="83">
        <v>91</v>
      </c>
      <c r="O38" s="10">
        <f t="shared" si="4"/>
        <v>50249</v>
      </c>
      <c r="P38" s="1"/>
    </row>
    <row r="39" spans="1:16" x14ac:dyDescent="0.25">
      <c r="A39" s="142"/>
      <c r="B39" s="101">
        <v>2015</v>
      </c>
      <c r="C39" s="108">
        <v>45</v>
      </c>
      <c r="D39" s="83">
        <v>86</v>
      </c>
      <c r="E39" s="83">
        <v>540</v>
      </c>
      <c r="F39" s="83">
        <v>2983</v>
      </c>
      <c r="G39" s="83">
        <v>5395</v>
      </c>
      <c r="H39" s="83">
        <v>4422</v>
      </c>
      <c r="I39" s="83">
        <v>21758</v>
      </c>
      <c r="J39" s="83">
        <v>8458</v>
      </c>
      <c r="K39" s="83">
        <v>4275</v>
      </c>
      <c r="L39" s="83">
        <v>2456</v>
      </c>
      <c r="M39" s="83">
        <v>328</v>
      </c>
      <c r="N39" s="84">
        <v>142</v>
      </c>
      <c r="O39" s="10">
        <f t="shared" si="4"/>
        <v>50888</v>
      </c>
      <c r="P39" s="1"/>
    </row>
    <row r="40" spans="1:16" x14ac:dyDescent="0.25">
      <c r="A40" s="142"/>
      <c r="B40" s="101">
        <v>2014</v>
      </c>
      <c r="C40" s="108">
        <v>111</v>
      </c>
      <c r="D40" s="83">
        <v>93</v>
      </c>
      <c r="E40" s="83">
        <v>1865</v>
      </c>
      <c r="F40" s="83">
        <v>2364</v>
      </c>
      <c r="G40" s="83">
        <v>4781</v>
      </c>
      <c r="H40" s="83">
        <v>4910</v>
      </c>
      <c r="I40" s="83">
        <v>22549</v>
      </c>
      <c r="J40" s="83">
        <v>8657</v>
      </c>
      <c r="K40" s="83">
        <v>3597</v>
      </c>
      <c r="L40" s="83">
        <v>2233</v>
      </c>
      <c r="M40" s="83">
        <v>206</v>
      </c>
      <c r="N40" s="84">
        <v>244</v>
      </c>
      <c r="O40" s="13">
        <f t="shared" si="4"/>
        <v>51610</v>
      </c>
      <c r="P40" s="1"/>
    </row>
    <row r="41" spans="1:16" x14ac:dyDescent="0.25">
      <c r="A41" s="142"/>
      <c r="B41" s="97">
        <v>2013</v>
      </c>
      <c r="C41" s="109">
        <v>55</v>
      </c>
      <c r="D41" s="86">
        <v>59</v>
      </c>
      <c r="E41" s="86">
        <v>386</v>
      </c>
      <c r="F41" s="86">
        <v>1555</v>
      </c>
      <c r="G41" s="86">
        <v>3271</v>
      </c>
      <c r="H41" s="86">
        <v>3569</v>
      </c>
      <c r="I41" s="86">
        <v>16371</v>
      </c>
      <c r="J41" s="86">
        <v>6222</v>
      </c>
      <c r="K41" s="86">
        <v>2509</v>
      </c>
      <c r="L41" s="86">
        <v>2099</v>
      </c>
      <c r="M41" s="86">
        <v>216</v>
      </c>
      <c r="N41" s="87">
        <v>378</v>
      </c>
      <c r="O41" s="13">
        <f t="shared" si="4"/>
        <v>36690</v>
      </c>
      <c r="P41" s="1"/>
    </row>
    <row r="42" spans="1:16" x14ac:dyDescent="0.25">
      <c r="A42" s="142"/>
      <c r="B42" s="97">
        <v>2012</v>
      </c>
      <c r="C42" s="109">
        <v>98</v>
      </c>
      <c r="D42" s="86">
        <v>341</v>
      </c>
      <c r="E42" s="86">
        <v>502</v>
      </c>
      <c r="F42" s="86">
        <v>1815</v>
      </c>
      <c r="G42" s="86">
        <v>3738</v>
      </c>
      <c r="H42" s="86">
        <v>3065</v>
      </c>
      <c r="I42" s="86">
        <v>5852</v>
      </c>
      <c r="J42" s="86">
        <v>5682</v>
      </c>
      <c r="K42" s="86">
        <v>3165</v>
      </c>
      <c r="L42" s="86">
        <v>1422</v>
      </c>
      <c r="M42" s="86">
        <v>145</v>
      </c>
      <c r="N42" s="87">
        <v>251</v>
      </c>
      <c r="O42" s="13">
        <f t="shared" si="4"/>
        <v>26076</v>
      </c>
      <c r="P42" s="1"/>
    </row>
    <row r="43" spans="1:16" x14ac:dyDescent="0.25">
      <c r="A43" s="142"/>
      <c r="B43" s="97">
        <v>2011</v>
      </c>
      <c r="C43" s="109">
        <v>18</v>
      </c>
      <c r="D43" s="86">
        <v>161</v>
      </c>
      <c r="E43" s="86">
        <v>947</v>
      </c>
      <c r="F43" s="86">
        <v>2008</v>
      </c>
      <c r="G43" s="86">
        <v>4449</v>
      </c>
      <c r="H43" s="86">
        <v>4405</v>
      </c>
      <c r="I43" s="86">
        <v>8925</v>
      </c>
      <c r="J43" s="86">
        <v>7969</v>
      </c>
      <c r="K43" s="86">
        <v>4758</v>
      </c>
      <c r="L43" s="86">
        <v>2193</v>
      </c>
      <c r="M43" s="86">
        <v>238</v>
      </c>
      <c r="N43" s="87">
        <v>345</v>
      </c>
      <c r="O43" s="13">
        <f t="shared" si="4"/>
        <v>36416</v>
      </c>
      <c r="P43" s="1"/>
    </row>
    <row r="44" spans="1:16" x14ac:dyDescent="0.25">
      <c r="A44" s="143"/>
      <c r="B44" s="110">
        <v>2010</v>
      </c>
      <c r="C44" s="112">
        <v>197</v>
      </c>
      <c r="D44" s="89">
        <v>0</v>
      </c>
      <c r="E44" s="89">
        <v>313</v>
      </c>
      <c r="F44" s="89">
        <v>1760</v>
      </c>
      <c r="G44" s="89">
        <v>3676</v>
      </c>
      <c r="H44" s="89">
        <v>3876</v>
      </c>
      <c r="I44" s="89">
        <v>6293</v>
      </c>
      <c r="J44" s="89">
        <v>7468</v>
      </c>
      <c r="K44" s="89">
        <v>3597</v>
      </c>
      <c r="L44" s="89">
        <v>2153</v>
      </c>
      <c r="M44" s="89">
        <v>386</v>
      </c>
      <c r="N44" s="90">
        <v>135</v>
      </c>
      <c r="O44" s="72">
        <f t="shared" si="4"/>
        <v>29854</v>
      </c>
      <c r="P44" s="1"/>
    </row>
    <row r="45" spans="1:16" ht="13.8" thickBot="1" x14ac:dyDescent="0.3">
      <c r="A45" s="24" t="s">
        <v>16</v>
      </c>
      <c r="B45" s="25"/>
      <c r="C45" s="26">
        <f>AVERAGE(C32:C44)</f>
        <v>55.153846153846153</v>
      </c>
      <c r="D45" s="26">
        <f t="shared" ref="D45:N45" si="5">AVERAGE(D32:D44)</f>
        <v>80.692307692307693</v>
      </c>
      <c r="E45" s="26">
        <f t="shared" si="5"/>
        <v>784.07692307692309</v>
      </c>
      <c r="F45" s="26">
        <f t="shared" si="5"/>
        <v>2013.6923076923076</v>
      </c>
      <c r="G45" s="26">
        <f t="shared" si="5"/>
        <v>3662.3076923076924</v>
      </c>
      <c r="H45" s="26">
        <f t="shared" si="5"/>
        <v>3829.0769230769229</v>
      </c>
      <c r="I45" s="26">
        <f t="shared" si="5"/>
        <v>15358.076923076924</v>
      </c>
      <c r="J45" s="26">
        <f t="shared" si="5"/>
        <v>8218.9230769230762</v>
      </c>
      <c r="K45" s="26">
        <f t="shared" si="5"/>
        <v>3974.5384615384614</v>
      </c>
      <c r="L45" s="26">
        <f t="shared" si="5"/>
        <v>2017.8461538461538</v>
      </c>
      <c r="M45" s="26">
        <f t="shared" si="5"/>
        <v>201.23076923076923</v>
      </c>
      <c r="N45" s="26">
        <f t="shared" si="5"/>
        <v>171.58333333333334</v>
      </c>
      <c r="O45" s="70">
        <f>AVERAGE(O32:O44)</f>
        <v>40354</v>
      </c>
      <c r="P45" s="1"/>
    </row>
    <row r="46" spans="1:16" ht="14.4" thickTop="1" thickBot="1" x14ac:dyDescent="0.3">
      <c r="A46" s="1"/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1"/>
    </row>
    <row r="47" spans="1:16" ht="13.8" thickTop="1" x14ac:dyDescent="0.25">
      <c r="A47" s="147" t="s">
        <v>35</v>
      </c>
      <c r="B47" s="135">
        <v>2022</v>
      </c>
      <c r="C47" s="133">
        <v>226</v>
      </c>
      <c r="D47" s="129">
        <v>247</v>
      </c>
      <c r="E47" s="129">
        <v>515</v>
      </c>
      <c r="F47" s="129">
        <v>2063</v>
      </c>
      <c r="G47" s="129">
        <v>3703</v>
      </c>
      <c r="H47" s="129">
        <v>5027</v>
      </c>
      <c r="I47" s="129">
        <v>7027</v>
      </c>
      <c r="J47" s="129">
        <v>5558</v>
      </c>
      <c r="K47" s="129">
        <v>2258</v>
      </c>
      <c r="L47" s="129">
        <v>1798</v>
      </c>
      <c r="M47" s="129">
        <v>230</v>
      </c>
      <c r="N47" s="130"/>
      <c r="O47" s="131">
        <f>SUM(C47:N47)</f>
        <v>28652</v>
      </c>
      <c r="P47" s="1"/>
    </row>
    <row r="48" spans="1:16" x14ac:dyDescent="0.25">
      <c r="A48" s="148"/>
      <c r="B48" s="101">
        <v>2021</v>
      </c>
      <c r="C48" s="108">
        <v>0</v>
      </c>
      <c r="D48" s="83">
        <v>0</v>
      </c>
      <c r="E48" s="83">
        <v>0</v>
      </c>
      <c r="F48" s="83">
        <v>507</v>
      </c>
      <c r="G48" s="83">
        <v>2463</v>
      </c>
      <c r="H48" s="83">
        <v>5378</v>
      </c>
      <c r="I48" s="83">
        <v>8862</v>
      </c>
      <c r="J48" s="83">
        <v>7576</v>
      </c>
      <c r="K48" s="83">
        <v>3714</v>
      </c>
      <c r="L48" s="83">
        <v>2030</v>
      </c>
      <c r="M48" s="83">
        <v>249</v>
      </c>
      <c r="N48" s="84">
        <v>604</v>
      </c>
      <c r="O48" s="10">
        <f>SUM(C48:N48)</f>
        <v>31383</v>
      </c>
      <c r="P48" s="1"/>
    </row>
    <row r="49" spans="1:16" x14ac:dyDescent="0.25">
      <c r="A49" s="148"/>
      <c r="B49" s="101">
        <v>2020</v>
      </c>
      <c r="C49" s="108">
        <v>0</v>
      </c>
      <c r="D49" s="83">
        <v>0</v>
      </c>
      <c r="E49" s="83">
        <v>0</v>
      </c>
      <c r="F49" s="83">
        <v>0</v>
      </c>
      <c r="G49" s="83">
        <v>1041</v>
      </c>
      <c r="H49" s="83">
        <v>4188</v>
      </c>
      <c r="I49" s="83">
        <v>18380</v>
      </c>
      <c r="J49" s="83">
        <v>15035</v>
      </c>
      <c r="K49" s="83">
        <v>3923</v>
      </c>
      <c r="L49" s="83">
        <v>112</v>
      </c>
      <c r="M49" s="83">
        <v>0</v>
      </c>
      <c r="N49" s="84">
        <v>0</v>
      </c>
      <c r="O49" s="10">
        <f>SUM(C49:N49)</f>
        <v>42679</v>
      </c>
      <c r="P49" s="1"/>
    </row>
    <row r="50" spans="1:16" x14ac:dyDescent="0.25">
      <c r="A50" s="148"/>
      <c r="B50" s="101">
        <v>2019</v>
      </c>
      <c r="C50" s="108">
        <v>0</v>
      </c>
      <c r="D50" s="83">
        <v>0</v>
      </c>
      <c r="E50" s="83">
        <v>0</v>
      </c>
      <c r="F50" s="83">
        <v>0</v>
      </c>
      <c r="G50" s="83">
        <v>1406</v>
      </c>
      <c r="H50" s="83">
        <v>1299</v>
      </c>
      <c r="I50" s="83">
        <v>3032</v>
      </c>
      <c r="J50" s="83">
        <v>3028</v>
      </c>
      <c r="K50" s="83">
        <v>1165</v>
      </c>
      <c r="L50" s="83">
        <v>810</v>
      </c>
      <c r="M50" s="83">
        <v>0</v>
      </c>
      <c r="N50" s="84">
        <v>18</v>
      </c>
      <c r="O50" s="10">
        <f>SUM(C50:N50)</f>
        <v>10758</v>
      </c>
      <c r="P50" s="1"/>
    </row>
    <row r="51" spans="1:16" x14ac:dyDescent="0.25">
      <c r="A51" s="148"/>
      <c r="B51" s="101">
        <v>2018</v>
      </c>
      <c r="C51" s="108">
        <v>0</v>
      </c>
      <c r="D51" s="83">
        <v>0</v>
      </c>
      <c r="E51" s="83">
        <v>258</v>
      </c>
      <c r="F51" s="83">
        <v>1182</v>
      </c>
      <c r="G51" s="83">
        <v>2284</v>
      </c>
      <c r="H51" s="83">
        <v>1980</v>
      </c>
      <c r="I51" s="83">
        <v>4110</v>
      </c>
      <c r="J51" s="83">
        <v>3568</v>
      </c>
      <c r="K51" s="83">
        <v>1325</v>
      </c>
      <c r="L51" s="83">
        <v>563</v>
      </c>
      <c r="M51" s="83">
        <v>0</v>
      </c>
      <c r="N51" s="84">
        <v>0</v>
      </c>
      <c r="O51" s="10">
        <f t="shared" ref="O51:O59" si="6">SUM(C51:N51)</f>
        <v>15270</v>
      </c>
      <c r="P51" s="1"/>
    </row>
    <row r="52" spans="1:16" x14ac:dyDescent="0.25">
      <c r="A52" s="148"/>
      <c r="B52" s="101">
        <v>2017</v>
      </c>
      <c r="C52" s="108">
        <v>0</v>
      </c>
      <c r="D52" s="83">
        <v>0</v>
      </c>
      <c r="E52" s="83">
        <v>35</v>
      </c>
      <c r="F52" s="83">
        <v>2397</v>
      </c>
      <c r="G52" s="83">
        <v>3236</v>
      </c>
      <c r="H52" s="83">
        <v>3085</v>
      </c>
      <c r="I52" s="83">
        <v>5941</v>
      </c>
      <c r="J52" s="83">
        <v>6608</v>
      </c>
      <c r="K52" s="83">
        <v>2508</v>
      </c>
      <c r="L52" s="83">
        <v>1145</v>
      </c>
      <c r="M52" s="83">
        <v>0</v>
      </c>
      <c r="N52" s="91">
        <v>4368</v>
      </c>
      <c r="O52" s="37">
        <f t="shared" si="6"/>
        <v>29323</v>
      </c>
      <c r="P52" s="1"/>
    </row>
    <row r="53" spans="1:16" x14ac:dyDescent="0.25">
      <c r="A53" s="148"/>
      <c r="B53" s="101">
        <v>2016</v>
      </c>
      <c r="C53" s="108">
        <v>0</v>
      </c>
      <c r="D53" s="83">
        <v>0</v>
      </c>
      <c r="E53" s="83">
        <v>716</v>
      </c>
      <c r="F53" s="83">
        <v>970</v>
      </c>
      <c r="G53" s="83">
        <v>2410</v>
      </c>
      <c r="H53" s="83">
        <v>2563</v>
      </c>
      <c r="I53" s="83">
        <v>6156</v>
      </c>
      <c r="J53" s="83">
        <v>6676</v>
      </c>
      <c r="K53" s="83">
        <v>2501</v>
      </c>
      <c r="L53" s="83">
        <v>1119</v>
      </c>
      <c r="M53" s="83">
        <v>134</v>
      </c>
      <c r="N53" s="83">
        <v>2627</v>
      </c>
      <c r="O53" s="10">
        <f t="shared" si="6"/>
        <v>25872</v>
      </c>
      <c r="P53" s="1"/>
    </row>
    <row r="54" spans="1:16" x14ac:dyDescent="0.25">
      <c r="A54" s="148"/>
      <c r="B54" s="101">
        <v>2015</v>
      </c>
      <c r="C54" s="108">
        <v>0</v>
      </c>
      <c r="D54" s="83">
        <v>0</v>
      </c>
      <c r="E54" s="83">
        <v>28</v>
      </c>
      <c r="F54" s="83">
        <v>973</v>
      </c>
      <c r="G54" s="83">
        <v>2668</v>
      </c>
      <c r="H54" s="83">
        <v>2410</v>
      </c>
      <c r="I54" s="83">
        <v>4558</v>
      </c>
      <c r="J54" s="83">
        <v>5392</v>
      </c>
      <c r="K54" s="83">
        <v>2171</v>
      </c>
      <c r="L54" s="83">
        <v>1338</v>
      </c>
      <c r="M54" s="83">
        <v>207</v>
      </c>
      <c r="N54" s="91">
        <v>2869</v>
      </c>
      <c r="O54" s="37">
        <f t="shared" si="6"/>
        <v>22614</v>
      </c>
      <c r="P54" s="1"/>
    </row>
    <row r="55" spans="1:16" x14ac:dyDescent="0.25">
      <c r="A55" s="148"/>
      <c r="B55" s="101">
        <v>2014</v>
      </c>
      <c r="C55" s="108">
        <v>0</v>
      </c>
      <c r="D55" s="83">
        <v>0</v>
      </c>
      <c r="E55" s="83">
        <v>59</v>
      </c>
      <c r="F55" s="83">
        <v>1378</v>
      </c>
      <c r="G55" s="83">
        <v>2120</v>
      </c>
      <c r="H55" s="83">
        <v>2864</v>
      </c>
      <c r="I55" s="83">
        <v>6779</v>
      </c>
      <c r="J55" s="83">
        <v>5784</v>
      </c>
      <c r="K55" s="83">
        <v>1745</v>
      </c>
      <c r="L55" s="83">
        <v>1218</v>
      </c>
      <c r="M55" s="83">
        <v>113</v>
      </c>
      <c r="N55" s="91">
        <v>1862</v>
      </c>
      <c r="O55" s="38">
        <f t="shared" si="6"/>
        <v>23922</v>
      </c>
      <c r="P55" s="1"/>
    </row>
    <row r="56" spans="1:16" x14ac:dyDescent="0.25">
      <c r="A56" s="148"/>
      <c r="B56" s="97">
        <v>2013</v>
      </c>
      <c r="C56" s="109">
        <v>0</v>
      </c>
      <c r="D56" s="86">
        <v>0</v>
      </c>
      <c r="E56" s="86">
        <v>81</v>
      </c>
      <c r="F56" s="86">
        <v>920</v>
      </c>
      <c r="G56" s="86">
        <v>1843</v>
      </c>
      <c r="H56" s="86">
        <v>2863</v>
      </c>
      <c r="I56" s="86">
        <v>4568</v>
      </c>
      <c r="J56" s="86">
        <v>4761</v>
      </c>
      <c r="K56" s="86">
        <v>1529</v>
      </c>
      <c r="L56" s="86">
        <v>1051</v>
      </c>
      <c r="M56" s="86">
        <v>188</v>
      </c>
      <c r="N56" s="92">
        <v>1581</v>
      </c>
      <c r="O56" s="37">
        <f t="shared" si="6"/>
        <v>19385</v>
      </c>
      <c r="P56" s="1"/>
    </row>
    <row r="57" spans="1:16" x14ac:dyDescent="0.25">
      <c r="A57" s="148"/>
      <c r="B57" s="97">
        <v>2012</v>
      </c>
      <c r="C57" s="109">
        <v>0</v>
      </c>
      <c r="D57" s="86">
        <v>28</v>
      </c>
      <c r="E57" s="86">
        <v>411</v>
      </c>
      <c r="F57" s="86">
        <v>1202</v>
      </c>
      <c r="G57" s="86">
        <v>2141</v>
      </c>
      <c r="H57" s="86">
        <v>1758</v>
      </c>
      <c r="I57" s="86">
        <v>3832</v>
      </c>
      <c r="J57" s="86">
        <v>4033</v>
      </c>
      <c r="K57" s="86">
        <v>1962</v>
      </c>
      <c r="L57" s="86">
        <v>834</v>
      </c>
      <c r="M57" s="86">
        <v>104</v>
      </c>
      <c r="N57" s="92">
        <v>400</v>
      </c>
      <c r="O57" s="38">
        <f t="shared" si="6"/>
        <v>16705</v>
      </c>
      <c r="P57" s="1"/>
    </row>
    <row r="58" spans="1:16" ht="12" customHeight="1" x14ac:dyDescent="0.25">
      <c r="A58" s="148"/>
      <c r="B58" s="97">
        <v>2011</v>
      </c>
      <c r="C58" s="109">
        <v>0</v>
      </c>
      <c r="D58" s="86">
        <v>0</v>
      </c>
      <c r="E58" s="86">
        <v>0</v>
      </c>
      <c r="F58" s="86">
        <v>682</v>
      </c>
      <c r="G58" s="86">
        <v>1512</v>
      </c>
      <c r="H58" s="86">
        <v>1546</v>
      </c>
      <c r="I58" s="86">
        <v>3592</v>
      </c>
      <c r="J58" s="86">
        <v>2947</v>
      </c>
      <c r="K58" s="86">
        <v>1418</v>
      </c>
      <c r="L58" s="86">
        <v>725</v>
      </c>
      <c r="M58" s="86">
        <v>122</v>
      </c>
      <c r="N58" s="92">
        <v>511</v>
      </c>
      <c r="O58" s="38">
        <f t="shared" si="6"/>
        <v>13055</v>
      </c>
      <c r="P58" s="1"/>
    </row>
    <row r="59" spans="1:16" ht="13.2" customHeight="1" x14ac:dyDescent="0.25">
      <c r="A59" s="149"/>
      <c r="B59" s="110">
        <v>2010</v>
      </c>
      <c r="C59" s="112">
        <v>0</v>
      </c>
      <c r="D59" s="89">
        <v>0</v>
      </c>
      <c r="E59" s="89">
        <v>34</v>
      </c>
      <c r="F59" s="89">
        <v>720</v>
      </c>
      <c r="G59" s="89">
        <v>1481</v>
      </c>
      <c r="H59" s="89">
        <v>1597</v>
      </c>
      <c r="I59" s="89">
        <v>3182</v>
      </c>
      <c r="J59" s="89">
        <v>3322</v>
      </c>
      <c r="K59" s="89">
        <v>0</v>
      </c>
      <c r="L59" s="89">
        <v>872</v>
      </c>
      <c r="M59" s="89">
        <v>36</v>
      </c>
      <c r="N59" s="93">
        <v>420</v>
      </c>
      <c r="O59" s="38">
        <f t="shared" si="6"/>
        <v>11664</v>
      </c>
      <c r="P59" s="1"/>
    </row>
    <row r="60" spans="1:16" ht="13.8" thickBot="1" x14ac:dyDescent="0.3">
      <c r="A60" s="24" t="s">
        <v>16</v>
      </c>
      <c r="B60" s="25"/>
      <c r="C60" s="26">
        <f>AVERAGE(C47:C59)</f>
        <v>17.384615384615383</v>
      </c>
      <c r="D60" s="26">
        <f t="shared" ref="D60:N60" si="7">AVERAGE(D47:D59)</f>
        <v>21.153846153846153</v>
      </c>
      <c r="E60" s="26">
        <f t="shared" si="7"/>
        <v>164.38461538461539</v>
      </c>
      <c r="F60" s="26">
        <f t="shared" si="7"/>
        <v>999.53846153846155</v>
      </c>
      <c r="G60" s="26">
        <f t="shared" si="7"/>
        <v>2177.5384615384614</v>
      </c>
      <c r="H60" s="26">
        <f t="shared" si="7"/>
        <v>2812.1538461538462</v>
      </c>
      <c r="I60" s="26">
        <f t="shared" si="7"/>
        <v>6155.3076923076924</v>
      </c>
      <c r="J60" s="26">
        <f t="shared" si="7"/>
        <v>5714.4615384615381</v>
      </c>
      <c r="K60" s="26">
        <f t="shared" si="7"/>
        <v>2016.8461538461538</v>
      </c>
      <c r="L60" s="26">
        <f t="shared" si="7"/>
        <v>1047.3076923076924</v>
      </c>
      <c r="M60" s="26">
        <f t="shared" si="7"/>
        <v>106.38461538461539</v>
      </c>
      <c r="N60" s="26">
        <f t="shared" si="7"/>
        <v>1271.6666666666667</v>
      </c>
      <c r="O60" s="70">
        <f>AVERAGE(O47:O59)</f>
        <v>22406.307692307691</v>
      </c>
      <c r="P60" s="1"/>
    </row>
    <row r="61" spans="1:16" ht="13.8" thickTop="1" x14ac:dyDescent="0.25">
      <c r="A61" s="1"/>
      <c r="B61" s="29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1"/>
    </row>
    <row r="62" spans="1:16" x14ac:dyDescent="0.25">
      <c r="A62" s="1"/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1"/>
    </row>
    <row r="63" spans="1:16" ht="13.8" hidden="1" thickTop="1" x14ac:dyDescent="0.25">
      <c r="A63" s="150" t="s">
        <v>36</v>
      </c>
      <c r="B63" s="31">
        <v>2018</v>
      </c>
      <c r="C63" s="111">
        <v>2412</v>
      </c>
      <c r="D63" s="4">
        <v>181</v>
      </c>
      <c r="E63" s="4">
        <v>1006</v>
      </c>
      <c r="F63" s="4">
        <v>3797</v>
      </c>
      <c r="G63" s="4">
        <v>8015</v>
      </c>
      <c r="H63" s="4">
        <v>5773</v>
      </c>
      <c r="I63" s="4">
        <v>18908</v>
      </c>
      <c r="J63" s="4">
        <v>9984</v>
      </c>
      <c r="K63" s="4">
        <v>6036</v>
      </c>
      <c r="L63" s="4">
        <v>4789</v>
      </c>
      <c r="M63" s="4">
        <v>485</v>
      </c>
      <c r="N63" s="33">
        <v>12939</v>
      </c>
      <c r="O63" s="5">
        <f t="shared" ref="O63:O71" si="8">SUM(C63:N63)</f>
        <v>74325</v>
      </c>
      <c r="P63" s="1"/>
    </row>
    <row r="64" spans="1:16" hidden="1" x14ac:dyDescent="0.25">
      <c r="A64" s="151"/>
      <c r="B64" s="101">
        <v>2017</v>
      </c>
      <c r="C64" s="108">
        <v>116</v>
      </c>
      <c r="D64" s="83">
        <v>2386</v>
      </c>
      <c r="E64" s="83">
        <v>209</v>
      </c>
      <c r="F64" s="83">
        <v>16341</v>
      </c>
      <c r="G64" s="83">
        <v>6642</v>
      </c>
      <c r="H64" s="83">
        <v>5789</v>
      </c>
      <c r="I64" s="83">
        <v>18591</v>
      </c>
      <c r="J64" s="83">
        <v>11041</v>
      </c>
      <c r="K64" s="83">
        <v>4375</v>
      </c>
      <c r="L64" s="83">
        <v>3042</v>
      </c>
      <c r="M64" s="83">
        <v>340</v>
      </c>
      <c r="N64" s="91">
        <v>12741</v>
      </c>
      <c r="O64" s="37">
        <f t="shared" si="8"/>
        <v>81613</v>
      </c>
      <c r="P64" s="1"/>
    </row>
    <row r="65" spans="1:16" hidden="1" x14ac:dyDescent="0.25">
      <c r="A65" s="151"/>
      <c r="B65" s="101">
        <v>2016</v>
      </c>
      <c r="C65" s="108">
        <v>3991</v>
      </c>
      <c r="D65" s="83">
        <v>58</v>
      </c>
      <c r="E65" s="83">
        <v>2145</v>
      </c>
      <c r="F65" s="83">
        <v>2185</v>
      </c>
      <c r="G65" s="83">
        <v>5990</v>
      </c>
      <c r="H65" s="83">
        <v>5135</v>
      </c>
      <c r="I65" s="83">
        <v>19683</v>
      </c>
      <c r="J65" s="83">
        <v>12124</v>
      </c>
      <c r="K65" s="83">
        <v>5549</v>
      </c>
      <c r="L65" s="83">
        <v>4652</v>
      </c>
      <c r="M65" s="83">
        <v>242</v>
      </c>
      <c r="N65" s="83">
        <v>12463</v>
      </c>
      <c r="O65" s="10">
        <f t="shared" si="8"/>
        <v>74217</v>
      </c>
      <c r="P65" s="1"/>
    </row>
    <row r="66" spans="1:16" hidden="1" x14ac:dyDescent="0.25">
      <c r="A66" s="151"/>
      <c r="B66" s="101">
        <v>2015</v>
      </c>
      <c r="C66" s="108">
        <v>2296</v>
      </c>
      <c r="D66" s="83">
        <v>165</v>
      </c>
      <c r="E66" s="83">
        <v>541</v>
      </c>
      <c r="F66" s="83">
        <v>2832</v>
      </c>
      <c r="G66" s="83">
        <v>7102</v>
      </c>
      <c r="H66" s="83">
        <v>4983</v>
      </c>
      <c r="I66" s="83">
        <v>13066</v>
      </c>
      <c r="J66" s="83">
        <v>9677</v>
      </c>
      <c r="K66" s="83">
        <v>4581</v>
      </c>
      <c r="L66" s="83">
        <v>4229</v>
      </c>
      <c r="M66" s="83">
        <v>85</v>
      </c>
      <c r="N66" s="91">
        <v>14049</v>
      </c>
      <c r="O66" s="10">
        <f t="shared" si="8"/>
        <v>63606</v>
      </c>
      <c r="P66" s="1"/>
    </row>
    <row r="67" spans="1:16" hidden="1" x14ac:dyDescent="0.25">
      <c r="A67" s="151"/>
      <c r="B67" s="101">
        <v>2014</v>
      </c>
      <c r="C67" s="108">
        <v>95</v>
      </c>
      <c r="D67" s="83">
        <v>2520</v>
      </c>
      <c r="E67" s="83">
        <v>110</v>
      </c>
      <c r="F67" s="83">
        <v>13525</v>
      </c>
      <c r="G67" s="83">
        <v>5901</v>
      </c>
      <c r="H67" s="83">
        <v>5525</v>
      </c>
      <c r="I67" s="83">
        <v>13524</v>
      </c>
      <c r="J67" s="83">
        <v>11040</v>
      </c>
      <c r="K67" s="83">
        <v>4363</v>
      </c>
      <c r="L67" s="83">
        <v>4677</v>
      </c>
      <c r="M67" s="83">
        <v>246</v>
      </c>
      <c r="N67" s="91">
        <v>12515</v>
      </c>
      <c r="O67" s="13">
        <f t="shared" si="8"/>
        <v>74041</v>
      </c>
      <c r="P67" s="1"/>
    </row>
    <row r="68" spans="1:16" hidden="1" x14ac:dyDescent="0.25">
      <c r="A68" s="151"/>
      <c r="B68" s="97">
        <v>2013</v>
      </c>
      <c r="C68" s="109">
        <v>1036</v>
      </c>
      <c r="D68" s="86">
        <v>486</v>
      </c>
      <c r="E68" s="86">
        <v>783</v>
      </c>
      <c r="F68" s="86">
        <v>952</v>
      </c>
      <c r="G68" s="86">
        <v>5538</v>
      </c>
      <c r="H68" s="86">
        <v>4840</v>
      </c>
      <c r="I68" s="86">
        <v>16244</v>
      </c>
      <c r="J68" s="86">
        <v>10398</v>
      </c>
      <c r="K68" s="86">
        <v>4062</v>
      </c>
      <c r="L68" s="86">
        <v>4536</v>
      </c>
      <c r="M68" s="86">
        <v>662</v>
      </c>
      <c r="N68" s="92">
        <v>8726</v>
      </c>
      <c r="O68" s="13">
        <f t="shared" si="8"/>
        <v>58263</v>
      </c>
      <c r="P68" s="1"/>
    </row>
    <row r="69" spans="1:16" hidden="1" x14ac:dyDescent="0.25">
      <c r="A69" s="151"/>
      <c r="B69" s="97">
        <v>2012</v>
      </c>
      <c r="C69" s="109">
        <v>179</v>
      </c>
      <c r="D69" s="86">
        <v>953</v>
      </c>
      <c r="E69" s="86">
        <v>248</v>
      </c>
      <c r="F69" s="86">
        <v>8281</v>
      </c>
      <c r="G69" s="86">
        <v>5848</v>
      </c>
      <c r="H69" s="86">
        <v>4924</v>
      </c>
      <c r="I69" s="86">
        <v>16036</v>
      </c>
      <c r="J69" s="86">
        <v>11824</v>
      </c>
      <c r="K69" s="86">
        <v>5683</v>
      </c>
      <c r="L69" s="86">
        <v>3999</v>
      </c>
      <c r="M69" s="86">
        <v>259</v>
      </c>
      <c r="N69" s="92">
        <v>10209</v>
      </c>
      <c r="O69" s="13">
        <f t="shared" si="8"/>
        <v>68443</v>
      </c>
      <c r="P69" s="1"/>
    </row>
    <row r="70" spans="1:16" hidden="1" x14ac:dyDescent="0.25">
      <c r="A70" s="151"/>
      <c r="B70" s="97">
        <v>2011</v>
      </c>
      <c r="C70" s="109">
        <v>53</v>
      </c>
      <c r="D70" s="86">
        <v>1962</v>
      </c>
      <c r="E70" s="86">
        <v>62</v>
      </c>
      <c r="F70" s="86">
        <v>13213</v>
      </c>
      <c r="G70" s="86">
        <v>4979</v>
      </c>
      <c r="H70" s="86">
        <v>5085</v>
      </c>
      <c r="I70" s="86">
        <v>16394</v>
      </c>
      <c r="J70" s="86">
        <v>9892</v>
      </c>
      <c r="K70" s="86">
        <v>5885</v>
      </c>
      <c r="L70" s="86">
        <v>4107</v>
      </c>
      <c r="M70" s="86">
        <v>117</v>
      </c>
      <c r="N70" s="92">
        <v>11665</v>
      </c>
      <c r="O70" s="13">
        <f t="shared" si="8"/>
        <v>73414</v>
      </c>
      <c r="P70" s="1"/>
    </row>
    <row r="71" spans="1:16" hidden="1" x14ac:dyDescent="0.25">
      <c r="A71" s="152"/>
      <c r="B71" s="110">
        <v>2010</v>
      </c>
      <c r="C71" s="112">
        <v>0</v>
      </c>
      <c r="D71" s="89">
        <v>0</v>
      </c>
      <c r="E71" s="89">
        <v>0</v>
      </c>
      <c r="F71" s="89">
        <v>5052</v>
      </c>
      <c r="G71" s="89">
        <v>4807</v>
      </c>
      <c r="H71" s="89">
        <v>6140</v>
      </c>
      <c r="I71" s="89">
        <v>12464</v>
      </c>
      <c r="J71" s="89">
        <v>10112</v>
      </c>
      <c r="K71" s="89">
        <v>5402</v>
      </c>
      <c r="L71" s="89">
        <v>3192</v>
      </c>
      <c r="M71" s="89">
        <v>260</v>
      </c>
      <c r="N71" s="93">
        <v>7461</v>
      </c>
      <c r="O71" s="72">
        <f t="shared" si="8"/>
        <v>54890</v>
      </c>
      <c r="P71" s="1"/>
    </row>
    <row r="72" spans="1:16" ht="13.8" hidden="1" thickBot="1" x14ac:dyDescent="0.3">
      <c r="A72" s="24" t="s">
        <v>16</v>
      </c>
      <c r="B72" s="40"/>
      <c r="C72" s="26">
        <f>AVERAGE(C63:C71)</f>
        <v>1130.8888888888889</v>
      </c>
      <c r="D72" s="26">
        <f t="shared" ref="D72:N72" si="9">AVERAGE(D63:D71)</f>
        <v>967.88888888888891</v>
      </c>
      <c r="E72" s="26">
        <f t="shared" si="9"/>
        <v>567.11111111111109</v>
      </c>
      <c r="F72" s="26">
        <f t="shared" si="9"/>
        <v>7353.1111111111113</v>
      </c>
      <c r="G72" s="26">
        <f t="shared" si="9"/>
        <v>6091.333333333333</v>
      </c>
      <c r="H72" s="26">
        <f t="shared" si="9"/>
        <v>5354.8888888888887</v>
      </c>
      <c r="I72" s="26">
        <f t="shared" si="9"/>
        <v>16101.111111111111</v>
      </c>
      <c r="J72" s="26">
        <f t="shared" si="9"/>
        <v>10676.888888888889</v>
      </c>
      <c r="K72" s="26">
        <f t="shared" si="9"/>
        <v>5104</v>
      </c>
      <c r="L72" s="26">
        <f t="shared" si="9"/>
        <v>4135.8888888888887</v>
      </c>
      <c r="M72" s="26">
        <f t="shared" si="9"/>
        <v>299.55555555555554</v>
      </c>
      <c r="N72" s="26">
        <f t="shared" si="9"/>
        <v>11418.666666666666</v>
      </c>
      <c r="O72" s="70">
        <f>AVERAGE(O63:O71)</f>
        <v>69201.333333333328</v>
      </c>
      <c r="P72" s="1"/>
    </row>
    <row r="73" spans="1:1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25">
      <c r="A75" s="41" t="s">
        <v>37</v>
      </c>
      <c r="B75" s="41">
        <v>2010</v>
      </c>
      <c r="C75" s="41">
        <v>2011</v>
      </c>
      <c r="D75" s="41">
        <v>2012</v>
      </c>
      <c r="E75" s="41">
        <v>2013</v>
      </c>
      <c r="F75" s="41">
        <v>2014</v>
      </c>
      <c r="G75" s="41">
        <v>2015</v>
      </c>
      <c r="H75" s="41">
        <v>2016</v>
      </c>
      <c r="I75" s="79">
        <v>2017</v>
      </c>
      <c r="J75" s="79">
        <v>2018</v>
      </c>
      <c r="K75" s="79">
        <v>2019</v>
      </c>
      <c r="L75" s="79">
        <v>2020</v>
      </c>
      <c r="M75" s="79">
        <v>2021</v>
      </c>
      <c r="N75" s="79">
        <v>2022</v>
      </c>
      <c r="O75" s="1"/>
      <c r="P75" s="1"/>
    </row>
    <row r="76" spans="1:16" x14ac:dyDescent="0.25">
      <c r="A76" s="45" t="s">
        <v>32</v>
      </c>
      <c r="B76" s="46">
        <f>O14</f>
        <v>25484</v>
      </c>
      <c r="C76" s="46">
        <f>O13</f>
        <v>31172</v>
      </c>
      <c r="D76" s="46">
        <f>O12</f>
        <v>29283</v>
      </c>
      <c r="E76" s="46">
        <f>O11</f>
        <v>30304</v>
      </c>
      <c r="F76" s="46">
        <f>O10</f>
        <v>36773</v>
      </c>
      <c r="G76" s="46">
        <f>O9</f>
        <v>43548</v>
      </c>
      <c r="H76" s="46">
        <f>O8</f>
        <v>34635</v>
      </c>
      <c r="I76" s="44">
        <f>O7</f>
        <v>40526</v>
      </c>
      <c r="J76" s="44">
        <f>O6</f>
        <v>33755</v>
      </c>
      <c r="K76" s="44">
        <f>O5</f>
        <v>34198</v>
      </c>
      <c r="L76" s="44">
        <f>O4</f>
        <v>21441</v>
      </c>
      <c r="M76" s="44">
        <f>O3</f>
        <v>13307</v>
      </c>
      <c r="N76" s="44">
        <f>O2</f>
        <v>13753</v>
      </c>
      <c r="O76" s="1"/>
      <c r="P76" s="1"/>
    </row>
    <row r="77" spans="1:16" x14ac:dyDescent="0.25">
      <c r="A77" s="45" t="s">
        <v>33</v>
      </c>
      <c r="B77" s="46">
        <f>O29</f>
        <v>11112</v>
      </c>
      <c r="C77" s="46">
        <f>O28</f>
        <v>12181</v>
      </c>
      <c r="D77" s="46">
        <f>O27</f>
        <v>11002</v>
      </c>
      <c r="E77" s="46">
        <f>O26</f>
        <v>9523</v>
      </c>
      <c r="F77" s="46">
        <f>O25</f>
        <v>10127</v>
      </c>
      <c r="G77" s="46">
        <f>O24</f>
        <v>911</v>
      </c>
      <c r="H77" s="46">
        <f>O23</f>
        <v>3135</v>
      </c>
      <c r="I77" s="44">
        <f>O22</f>
        <v>11488</v>
      </c>
      <c r="J77" s="44">
        <f>O21</f>
        <v>11010</v>
      </c>
      <c r="K77" s="44">
        <f>O20</f>
        <v>11701</v>
      </c>
      <c r="L77" s="44">
        <f>O19</f>
        <v>10450</v>
      </c>
      <c r="M77" s="44">
        <f>O18</f>
        <v>10149</v>
      </c>
      <c r="N77" s="44">
        <f>O17</f>
        <v>10276</v>
      </c>
      <c r="O77" s="1"/>
      <c r="P77" s="1"/>
    </row>
    <row r="78" spans="1:16" x14ac:dyDescent="0.25">
      <c r="A78" s="45" t="s">
        <v>34</v>
      </c>
      <c r="B78" s="46">
        <f>O44</f>
        <v>29854</v>
      </c>
      <c r="C78" s="46">
        <f>O43</f>
        <v>36416</v>
      </c>
      <c r="D78" s="46">
        <f>O42</f>
        <v>26076</v>
      </c>
      <c r="E78" s="46">
        <f>O41</f>
        <v>36690</v>
      </c>
      <c r="F78" s="46">
        <f>O40</f>
        <v>51610</v>
      </c>
      <c r="G78" s="46">
        <f>O39</f>
        <v>50888</v>
      </c>
      <c r="H78" s="46">
        <f>O38</f>
        <v>50249</v>
      </c>
      <c r="I78" s="44">
        <f>O37</f>
        <v>48318</v>
      </c>
      <c r="J78" s="44">
        <f>O36</f>
        <v>52657</v>
      </c>
      <c r="K78" s="44">
        <f>O35</f>
        <v>53292</v>
      </c>
      <c r="L78" s="44">
        <f>O34</f>
        <v>26641</v>
      </c>
      <c r="M78" s="44">
        <f>O33</f>
        <v>29086</v>
      </c>
      <c r="N78" s="44">
        <f>O32</f>
        <v>32825</v>
      </c>
      <c r="O78" s="1"/>
      <c r="P78" s="1"/>
    </row>
    <row r="79" spans="1:16" x14ac:dyDescent="0.25">
      <c r="A79" s="45" t="s">
        <v>35</v>
      </c>
      <c r="B79" s="46">
        <f>O59</f>
        <v>11664</v>
      </c>
      <c r="C79" s="46">
        <f>O58</f>
        <v>13055</v>
      </c>
      <c r="D79" s="46">
        <f>O57</f>
        <v>16705</v>
      </c>
      <c r="E79" s="46">
        <f>O56</f>
        <v>19385</v>
      </c>
      <c r="F79" s="46">
        <f>O55</f>
        <v>23922</v>
      </c>
      <c r="G79" s="46">
        <f>O54</f>
        <v>22614</v>
      </c>
      <c r="H79" s="46">
        <f>O53</f>
        <v>25872</v>
      </c>
      <c r="I79" s="44">
        <f>O52</f>
        <v>29323</v>
      </c>
      <c r="J79" s="44">
        <f>O51</f>
        <v>15270</v>
      </c>
      <c r="K79" s="44">
        <f>O50</f>
        <v>10758</v>
      </c>
      <c r="L79" s="44">
        <f>O49</f>
        <v>42679</v>
      </c>
      <c r="M79" s="44">
        <f>O48</f>
        <v>31383</v>
      </c>
      <c r="N79" s="44">
        <f>O47</f>
        <v>28652</v>
      </c>
      <c r="O79" s="1"/>
      <c r="P79" s="1"/>
    </row>
    <row r="80" spans="1:16" hidden="1" x14ac:dyDescent="0.25">
      <c r="A80" s="45" t="s">
        <v>36</v>
      </c>
      <c r="B80" s="46">
        <f>O71</f>
        <v>54890</v>
      </c>
      <c r="C80" s="46">
        <f>O70</f>
        <v>73414</v>
      </c>
      <c r="D80" s="46">
        <f>O69</f>
        <v>68443</v>
      </c>
      <c r="E80" s="46">
        <f>O68</f>
        <v>58263</v>
      </c>
      <c r="F80" s="46">
        <f>O67</f>
        <v>74041</v>
      </c>
      <c r="G80" s="46">
        <f>O66</f>
        <v>63606</v>
      </c>
      <c r="H80" s="46">
        <f>O65</f>
        <v>74217</v>
      </c>
      <c r="I80" s="44">
        <f>O64</f>
        <v>81613</v>
      </c>
      <c r="J80" s="44">
        <f>O63</f>
        <v>74325</v>
      </c>
      <c r="K80" s="44"/>
      <c r="L80" s="44"/>
      <c r="M80" s="44"/>
      <c r="N80" s="44"/>
      <c r="O80" s="1"/>
      <c r="P80" s="1"/>
    </row>
    <row r="81" spans="1:16" x14ac:dyDescent="0.25">
      <c r="A81" s="45" t="s">
        <v>14</v>
      </c>
      <c r="B81" s="80">
        <f t="shared" ref="B81:J81" si="10">SUM(B76:B80)</f>
        <v>133004</v>
      </c>
      <c r="C81" s="80">
        <f t="shared" si="10"/>
        <v>166238</v>
      </c>
      <c r="D81" s="80">
        <f t="shared" si="10"/>
        <v>151509</v>
      </c>
      <c r="E81" s="80">
        <f t="shared" si="10"/>
        <v>154165</v>
      </c>
      <c r="F81" s="80">
        <f t="shared" si="10"/>
        <v>196473</v>
      </c>
      <c r="G81" s="80">
        <f t="shared" si="10"/>
        <v>181567</v>
      </c>
      <c r="H81" s="80">
        <f t="shared" si="10"/>
        <v>188108</v>
      </c>
      <c r="I81" s="48">
        <f t="shared" si="10"/>
        <v>211268</v>
      </c>
      <c r="J81" s="48">
        <f t="shared" si="10"/>
        <v>187017</v>
      </c>
      <c r="K81" s="107">
        <f>SUM(K76:K79)</f>
        <v>109949</v>
      </c>
      <c r="L81" s="107">
        <f>SUM(L76:L79)</f>
        <v>101211</v>
      </c>
      <c r="M81" s="107">
        <f>SUM(M76:M79)</f>
        <v>83925</v>
      </c>
      <c r="N81" s="107">
        <f>SUM(N76:N79)</f>
        <v>85506</v>
      </c>
      <c r="O81" s="1"/>
      <c r="P81" s="1"/>
    </row>
    <row r="82" spans="1:1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</sheetData>
  <sheetProtection selectLockedCells="1" selectUnlockedCells="1"/>
  <mergeCells count="5">
    <mergeCell ref="A2:A14"/>
    <mergeCell ref="A17:A29"/>
    <mergeCell ref="A32:A44"/>
    <mergeCell ref="A47:A59"/>
    <mergeCell ref="A63:A71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topLeftCell="F44" workbookViewId="0">
      <selection activeCell="AH34" sqref="AH34"/>
    </sheetView>
  </sheetViews>
  <sheetFormatPr defaultColWidth="8.6640625" defaultRowHeight="13.2" x14ac:dyDescent="0.25"/>
  <cols>
    <col min="1" max="1" width="23.109375" style="50" customWidth="1"/>
    <col min="2" max="13" width="8.6640625" style="50"/>
    <col min="14" max="15" width="8.6640625" style="50" customWidth="1"/>
    <col min="16" max="17" width="0" style="50" hidden="1" customWidth="1"/>
    <col min="18" max="18" width="28.5546875" style="50" hidden="1" customWidth="1"/>
    <col min="19" max="19" width="12.44140625" style="50" hidden="1" customWidth="1"/>
    <col min="20" max="23" width="0" style="50" hidden="1" customWidth="1"/>
    <col min="24" max="25" width="8.6640625" style="50"/>
    <col min="26" max="26" width="8.5546875" style="50" customWidth="1"/>
    <col min="27" max="33" width="8.6640625" style="50"/>
    <col min="34" max="34" width="14.5546875" style="50" bestFit="1" customWidth="1"/>
    <col min="35" max="16384" width="8.6640625" style="50"/>
  </cols>
  <sheetData>
    <row r="1" spans="1:34" x14ac:dyDescent="0.25">
      <c r="A1" s="41" t="s">
        <v>38</v>
      </c>
      <c r="B1" s="42">
        <v>2010</v>
      </c>
      <c r="C1" s="42">
        <v>2011</v>
      </c>
      <c r="D1" s="42">
        <v>2012</v>
      </c>
      <c r="E1" s="42">
        <v>2013</v>
      </c>
      <c r="F1" s="42">
        <v>2014</v>
      </c>
      <c r="G1" s="42">
        <v>2015</v>
      </c>
      <c r="H1" s="41">
        <v>2016</v>
      </c>
      <c r="I1" s="43">
        <v>2017</v>
      </c>
      <c r="J1" s="43">
        <v>2018</v>
      </c>
      <c r="K1" s="43">
        <v>2019</v>
      </c>
      <c r="L1" s="43">
        <v>2020</v>
      </c>
      <c r="M1" s="43">
        <v>2021</v>
      </c>
      <c r="N1" s="43">
        <v>2022</v>
      </c>
      <c r="P1" s="79" t="s">
        <v>43</v>
      </c>
      <c r="R1" s="94" t="s">
        <v>39</v>
      </c>
      <c r="T1" s="79" t="s">
        <v>44</v>
      </c>
      <c r="U1" s="79"/>
      <c r="V1" s="1" t="s">
        <v>39</v>
      </c>
      <c r="X1" s="79" t="s">
        <v>45</v>
      </c>
      <c r="Z1" s="1" t="s">
        <v>39</v>
      </c>
      <c r="AB1" s="79" t="s">
        <v>46</v>
      </c>
      <c r="AC1" s="1"/>
      <c r="AD1" s="79" t="s">
        <v>39</v>
      </c>
      <c r="AF1" s="79" t="s">
        <v>48</v>
      </c>
      <c r="AG1" s="79"/>
      <c r="AH1" s="106" t="s">
        <v>39</v>
      </c>
    </row>
    <row r="2" spans="1:34" x14ac:dyDescent="0.25">
      <c r="A2" s="45" t="s">
        <v>15</v>
      </c>
      <c r="B2" s="46">
        <v>29468</v>
      </c>
      <c r="C2" s="46">
        <f>'KRÁLOVEHRADECKÝ KRAJ'!P13</f>
        <v>34992</v>
      </c>
      <c r="D2" s="46">
        <f>'KRÁLOVEHRADECKÝ KRAJ'!P12</f>
        <v>30272</v>
      </c>
      <c r="E2" s="46">
        <f>'KRÁLOVEHRADECKÝ KRAJ'!P11</f>
        <v>29394</v>
      </c>
      <c r="F2" s="46">
        <f>'KRÁLOVEHRADECKÝ KRAJ'!P10</f>
        <v>33374</v>
      </c>
      <c r="G2" s="46">
        <f>'KRÁLOVEHRADECKÝ KRAJ'!P9</f>
        <v>33945</v>
      </c>
      <c r="H2" s="46">
        <f>'KRÁLOVEHRADECKÝ KRAJ'!P8</f>
        <v>30129</v>
      </c>
      <c r="I2" s="44">
        <f>'KRÁLOVEHRADECKÝ KRAJ'!P7</f>
        <v>40050</v>
      </c>
      <c r="J2" s="44">
        <f>'KRÁLOVEHRADECKÝ KRAJ'!P6</f>
        <v>39851</v>
      </c>
      <c r="K2" s="44">
        <f>'KRÁLOVEHRADECKÝ KRAJ'!P5</f>
        <v>41354</v>
      </c>
      <c r="L2" s="44">
        <f>'KRÁLOVEHRADECKÝ KRAJ'!P4</f>
        <v>23670</v>
      </c>
      <c r="M2" s="44">
        <f>'KRÁLOVEHRADECKÝ KRAJ'!P3</f>
        <v>24517</v>
      </c>
      <c r="N2" s="44">
        <f>'KRÁLOVEHRADECKÝ KRAJ'!P2</f>
        <v>27158</v>
      </c>
      <c r="P2" s="44">
        <f t="shared" ref="P2:P7" si="0">J2-I2</f>
        <v>-199</v>
      </c>
      <c r="R2" s="106">
        <f t="shared" ref="R2:R7" si="1">100*P2/I2</f>
        <v>-0.49687890137328339</v>
      </c>
      <c r="T2" s="44">
        <f t="shared" ref="T2:T7" si="2">K2-J2</f>
        <v>1503</v>
      </c>
      <c r="U2" s="1"/>
      <c r="V2" s="1">
        <f t="shared" ref="V2:V7" si="3">100*T2/J2</f>
        <v>3.7715490200998718</v>
      </c>
      <c r="X2" s="44">
        <f t="shared" ref="X2:X7" si="4">L2-K2</f>
        <v>-17684</v>
      </c>
      <c r="Z2" s="106">
        <f t="shared" ref="Z2:Z7" si="5">100*X2/K2</f>
        <v>-42.762489722880495</v>
      </c>
      <c r="AB2" s="44">
        <f t="shared" ref="AB2:AB7" si="6">M2-L2</f>
        <v>847</v>
      </c>
      <c r="AC2" s="1"/>
      <c r="AD2" s="106">
        <f>100*AB2/L2</f>
        <v>3.5783692437684835</v>
      </c>
      <c r="AF2" s="44">
        <f>N2-M2</f>
        <v>2641</v>
      </c>
      <c r="AG2" s="44"/>
      <c r="AH2" s="106">
        <f>100*AF2/M2</f>
        <v>10.772117306358853</v>
      </c>
    </row>
    <row r="3" spans="1:34" x14ac:dyDescent="0.25">
      <c r="A3" s="45" t="s">
        <v>17</v>
      </c>
      <c r="B3" s="46">
        <v>49752</v>
      </c>
      <c r="C3" s="46">
        <f>'KRÁLOVEHRADECKÝ KRAJ'!P28</f>
        <v>44233</v>
      </c>
      <c r="D3" s="46">
        <f>'KRÁLOVEHRADECKÝ KRAJ'!P27</f>
        <v>39957</v>
      </c>
      <c r="E3" s="46">
        <f>'KRÁLOVEHRADECKÝ KRAJ'!P26</f>
        <v>37064</v>
      </c>
      <c r="F3" s="46">
        <f>'KRÁLOVEHRADECKÝ KRAJ'!P25</f>
        <v>0</v>
      </c>
      <c r="G3" s="46">
        <f>'KRÁLOVEHRADECKÝ KRAJ'!P24</f>
        <v>139016</v>
      </c>
      <c r="H3" s="46">
        <f>'KRÁLOVEHRADECKÝ KRAJ'!P23</f>
        <v>113126</v>
      </c>
      <c r="I3" s="44">
        <f>'KRÁLOVEHRADECKÝ KRAJ'!P22</f>
        <v>110810</v>
      </c>
      <c r="J3" s="44">
        <f>'KRÁLOVEHRADECKÝ KRAJ'!P21</f>
        <v>96200</v>
      </c>
      <c r="K3" s="44">
        <f>'KRÁLOVEHRADECKÝ KRAJ'!P20</f>
        <v>78200</v>
      </c>
      <c r="L3" s="44">
        <f>'KRÁLOVEHRADECKÝ KRAJ'!P19</f>
        <v>54549</v>
      </c>
      <c r="M3" s="44">
        <f>'KRÁLOVEHRADECKÝ KRAJ'!P18</f>
        <v>53657</v>
      </c>
      <c r="N3" s="44">
        <f>'KRÁLOVEHRADECKÝ KRAJ'!P17</f>
        <v>59959</v>
      </c>
      <c r="P3" s="44">
        <f t="shared" si="0"/>
        <v>-14610</v>
      </c>
      <c r="R3" s="106">
        <f t="shared" si="1"/>
        <v>-13.184730619980146</v>
      </c>
      <c r="T3" s="44">
        <f t="shared" si="2"/>
        <v>-18000</v>
      </c>
      <c r="U3" s="1"/>
      <c r="V3" s="1">
        <f t="shared" si="3"/>
        <v>-18.71101871101871</v>
      </c>
      <c r="X3" s="44">
        <f t="shared" si="4"/>
        <v>-23651</v>
      </c>
      <c r="Z3" s="106">
        <f t="shared" si="5"/>
        <v>-30.244245524296677</v>
      </c>
      <c r="AB3" s="44">
        <f t="shared" si="6"/>
        <v>-892</v>
      </c>
      <c r="AC3" s="1"/>
      <c r="AD3" s="106">
        <f t="shared" ref="AD3:AD7" si="7">100*AB3/L3</f>
        <v>-1.635227043575501</v>
      </c>
      <c r="AF3" s="44">
        <f t="shared" ref="AF3:AF7" si="8">N3-M3</f>
        <v>6302</v>
      </c>
      <c r="AG3" s="44"/>
      <c r="AH3" s="106">
        <f t="shared" ref="AH3:AH7" si="9">100*AF3/M3</f>
        <v>11.744972696945412</v>
      </c>
    </row>
    <row r="4" spans="1:34" x14ac:dyDescent="0.25">
      <c r="A4" s="45" t="s">
        <v>18</v>
      </c>
      <c r="B4" s="46">
        <v>42090</v>
      </c>
      <c r="C4" s="46">
        <f>'KRÁLOVEHRADECKÝ KRAJ'!P42</f>
        <v>34187</v>
      </c>
      <c r="D4" s="46">
        <f>'KRÁLOVEHRADECKÝ KRAJ'!P41</f>
        <v>34360</v>
      </c>
      <c r="E4" s="46">
        <f>'KRÁLOVEHRADECKÝ KRAJ'!P40</f>
        <v>29980</v>
      </c>
      <c r="F4" s="46">
        <f>'KRÁLOVEHRADECKÝ KRAJ'!P39</f>
        <v>33777</v>
      </c>
      <c r="G4" s="46">
        <f>'KRÁLOVEHRADECKÝ KRAJ'!P38</f>
        <v>41782</v>
      </c>
      <c r="H4" s="46">
        <f>'KRÁLOVEHRADECKÝ KRAJ'!P37</f>
        <v>44024</v>
      </c>
      <c r="I4" s="44">
        <f>'KRÁLOVEHRADECKÝ KRAJ'!P36</f>
        <v>40164</v>
      </c>
      <c r="J4" s="44">
        <f>'KRÁLOVEHRADECKÝ KRAJ'!P35</f>
        <v>40003</v>
      </c>
      <c r="K4" s="44">
        <f>'KRÁLOVEHRADECKÝ KRAJ'!P34</f>
        <v>43226</v>
      </c>
      <c r="L4" s="44">
        <f>'KRÁLOVEHRADECKÝ KRAJ'!P33</f>
        <v>33275</v>
      </c>
      <c r="M4" s="44">
        <f>'KRÁLOVEHRADECKÝ KRAJ'!P32</f>
        <v>27134</v>
      </c>
      <c r="N4" s="44">
        <f>'KRÁLOVEHRADECKÝ KRAJ'!P31</f>
        <v>33928</v>
      </c>
      <c r="P4" s="44">
        <f t="shared" si="0"/>
        <v>-161</v>
      </c>
      <c r="R4" s="106">
        <f t="shared" si="1"/>
        <v>-0.40085648839756999</v>
      </c>
      <c r="T4" s="44">
        <f t="shared" si="2"/>
        <v>3223</v>
      </c>
      <c r="U4" s="1"/>
      <c r="V4" s="1">
        <f t="shared" si="3"/>
        <v>8.0568957328200383</v>
      </c>
      <c r="X4" s="44">
        <f t="shared" si="4"/>
        <v>-9951</v>
      </c>
      <c r="Z4" s="106">
        <f t="shared" si="5"/>
        <v>-23.020867070744458</v>
      </c>
      <c r="AB4" s="44">
        <f t="shared" si="6"/>
        <v>-6141</v>
      </c>
      <c r="AC4" s="1"/>
      <c r="AD4" s="106">
        <f t="shared" si="7"/>
        <v>-18.455296769346358</v>
      </c>
      <c r="AF4" s="44">
        <f t="shared" si="8"/>
        <v>6794</v>
      </c>
      <c r="AG4" s="44"/>
      <c r="AH4" s="106">
        <f t="shared" si="9"/>
        <v>25.038696837915531</v>
      </c>
    </row>
    <row r="5" spans="1:34" x14ac:dyDescent="0.25">
      <c r="A5" s="45" t="s">
        <v>19</v>
      </c>
      <c r="B5" s="46">
        <v>50789</v>
      </c>
      <c r="C5" s="46">
        <f>'KRÁLOVEHRADECKÝ KRAJ'!P56</f>
        <v>27495</v>
      </c>
      <c r="D5" s="46">
        <f>'KRÁLOVEHRADECKÝ KRAJ'!P55</f>
        <v>26350</v>
      </c>
      <c r="E5" s="46">
        <f>'KRÁLOVEHRADECKÝ KRAJ'!P54</f>
        <v>43309</v>
      </c>
      <c r="F5" s="46">
        <f>'KRÁLOVEHRADECKÝ KRAJ'!P53</f>
        <v>55986</v>
      </c>
      <c r="G5" s="46">
        <f>'KRÁLOVEHRADECKÝ KRAJ'!P52</f>
        <v>50015</v>
      </c>
      <c r="H5" s="46">
        <f>'KRÁLOVEHRADECKÝ KRAJ'!P51</f>
        <v>56829</v>
      </c>
      <c r="I5" s="44">
        <f>'KRÁLOVEHRADECKÝ KRAJ'!P50</f>
        <v>54615</v>
      </c>
      <c r="J5" s="44">
        <f>'KRÁLOVEHRADECKÝ KRAJ'!P49</f>
        <v>50099</v>
      </c>
      <c r="K5" s="44">
        <f>'KRÁLOVEHRADECKÝ KRAJ'!P48</f>
        <v>49464</v>
      </c>
      <c r="L5" s="44">
        <f>'KRÁLOVEHRADECKÝ KRAJ'!P47</f>
        <v>59588</v>
      </c>
      <c r="M5" s="44">
        <f>'KRÁLOVEHRADECKÝ KRAJ'!P46</f>
        <v>47886</v>
      </c>
      <c r="N5" s="44">
        <f>'KRÁLOVEHRADECKÝ KRAJ'!P45</f>
        <v>32423</v>
      </c>
      <c r="P5" s="44">
        <f t="shared" si="0"/>
        <v>-4516</v>
      </c>
      <c r="R5" s="106">
        <f t="shared" si="1"/>
        <v>-8.2687906252860941</v>
      </c>
      <c r="T5" s="44">
        <f t="shared" si="2"/>
        <v>-635</v>
      </c>
      <c r="U5" s="1"/>
      <c r="V5" s="1">
        <f t="shared" si="3"/>
        <v>-1.267490369069243</v>
      </c>
      <c r="X5" s="44">
        <f t="shared" si="4"/>
        <v>10124</v>
      </c>
      <c r="Z5" s="106">
        <f t="shared" si="5"/>
        <v>20.467410642083131</v>
      </c>
      <c r="AB5" s="44">
        <f t="shared" si="6"/>
        <v>-11702</v>
      </c>
      <c r="AC5" s="1"/>
      <c r="AD5" s="106">
        <f t="shared" si="7"/>
        <v>-19.638182184332415</v>
      </c>
      <c r="AF5" s="44">
        <f t="shared" si="8"/>
        <v>-15463</v>
      </c>
      <c r="AG5" s="44"/>
      <c r="AH5" s="106">
        <f t="shared" si="9"/>
        <v>-32.291275111723678</v>
      </c>
    </row>
    <row r="6" spans="1:34" x14ac:dyDescent="0.25">
      <c r="A6" s="45" t="s">
        <v>20</v>
      </c>
      <c r="B6" s="46">
        <v>71811</v>
      </c>
      <c r="C6" s="46">
        <f>'KRÁLOVEHRADECKÝ KRAJ'!P70</f>
        <v>63574</v>
      </c>
      <c r="D6" s="46">
        <f>'KRÁLOVEHRADECKÝ KRAJ'!P69</f>
        <v>68086</v>
      </c>
      <c r="E6" s="46">
        <f>'KRÁLOVEHRADECKÝ KRAJ'!P68</f>
        <v>66672</v>
      </c>
      <c r="F6" s="46">
        <f>'KRÁLOVEHRADECKÝ KRAJ'!P67</f>
        <v>77301</v>
      </c>
      <c r="G6" s="46">
        <f>'KRÁLOVEHRADECKÝ KRAJ'!P66</f>
        <v>81212</v>
      </c>
      <c r="H6" s="46">
        <f>'KRÁLOVEHRADECKÝ KRAJ'!P65</f>
        <v>82029</v>
      </c>
      <c r="I6" s="44">
        <f>'KRÁLOVEHRADECKÝ KRAJ'!P64</f>
        <v>69344</v>
      </c>
      <c r="J6" s="44">
        <f>'KRÁLOVEHRADECKÝ KRAJ'!P63</f>
        <v>78114</v>
      </c>
      <c r="K6" s="44">
        <f>'KRÁLOVEHRADECKÝ KRAJ'!P62</f>
        <v>60476</v>
      </c>
      <c r="L6" s="44">
        <f>'KRÁLOVEHRADECKÝ KRAJ'!P61</f>
        <v>51156</v>
      </c>
      <c r="M6" s="44">
        <f>'KRÁLOVEHRADECKÝ KRAJ'!P60</f>
        <v>32740</v>
      </c>
      <c r="N6" s="44">
        <f>'KRÁLOVEHRADECKÝ KRAJ'!P59</f>
        <v>38619</v>
      </c>
      <c r="P6" s="44">
        <f t="shared" si="0"/>
        <v>8770</v>
      </c>
      <c r="R6" s="106">
        <f t="shared" si="1"/>
        <v>12.647092754960775</v>
      </c>
      <c r="T6" s="44">
        <f t="shared" si="2"/>
        <v>-17638</v>
      </c>
      <c r="U6" s="1"/>
      <c r="V6" s="1">
        <f t="shared" si="3"/>
        <v>-22.579819238548787</v>
      </c>
      <c r="X6" s="44">
        <f t="shared" si="4"/>
        <v>-9320</v>
      </c>
      <c r="Z6" s="106">
        <f t="shared" si="5"/>
        <v>-15.4110721608572</v>
      </c>
      <c r="AB6" s="44">
        <f t="shared" si="6"/>
        <v>-18416</v>
      </c>
      <c r="AC6" s="1"/>
      <c r="AD6" s="106">
        <f t="shared" si="7"/>
        <v>-35.999687231214324</v>
      </c>
      <c r="AF6" s="44">
        <f t="shared" si="8"/>
        <v>5879</v>
      </c>
      <c r="AG6" s="44"/>
      <c r="AH6" s="106">
        <f t="shared" si="9"/>
        <v>17.956627978008552</v>
      </c>
    </row>
    <row r="7" spans="1:34" x14ac:dyDescent="0.25">
      <c r="A7" s="95" t="s">
        <v>14</v>
      </c>
      <c r="B7" s="47">
        <f t="shared" ref="B7:K7" si="10">SUM(B2:B6)</f>
        <v>243910</v>
      </c>
      <c r="C7" s="47">
        <f t="shared" si="10"/>
        <v>204481</v>
      </c>
      <c r="D7" s="47">
        <f t="shared" si="10"/>
        <v>199025</v>
      </c>
      <c r="E7" s="47">
        <f t="shared" si="10"/>
        <v>206419</v>
      </c>
      <c r="F7" s="47">
        <f t="shared" si="10"/>
        <v>200438</v>
      </c>
      <c r="G7" s="47">
        <f t="shared" si="10"/>
        <v>345970</v>
      </c>
      <c r="H7" s="47">
        <f t="shared" si="10"/>
        <v>326137</v>
      </c>
      <c r="I7" s="47">
        <f t="shared" si="10"/>
        <v>314983</v>
      </c>
      <c r="J7" s="47">
        <f t="shared" si="10"/>
        <v>304267</v>
      </c>
      <c r="K7" s="47">
        <f t="shared" si="10"/>
        <v>272720</v>
      </c>
      <c r="L7" s="47">
        <f>SUM(L2:L6)</f>
        <v>222238</v>
      </c>
      <c r="M7" s="47">
        <f>SUM(M2:M6)</f>
        <v>185934</v>
      </c>
      <c r="N7" s="47">
        <f>SUM(N2:N6)</f>
        <v>192087</v>
      </c>
      <c r="P7" s="107">
        <f t="shared" si="0"/>
        <v>-10716</v>
      </c>
      <c r="R7" s="106">
        <f t="shared" si="1"/>
        <v>-3.4020883666737571</v>
      </c>
      <c r="T7" s="107">
        <f t="shared" si="2"/>
        <v>-31547</v>
      </c>
      <c r="U7" s="1"/>
      <c r="V7" s="1">
        <f t="shared" si="3"/>
        <v>-10.368196353860261</v>
      </c>
      <c r="X7" s="107">
        <f t="shared" si="4"/>
        <v>-50482</v>
      </c>
      <c r="Z7" s="106">
        <f t="shared" si="5"/>
        <v>-18.510560281607511</v>
      </c>
      <c r="AB7" s="107">
        <f t="shared" si="6"/>
        <v>-36304</v>
      </c>
      <c r="AC7" s="1"/>
      <c r="AD7" s="106">
        <f t="shared" si="7"/>
        <v>-16.335640169547961</v>
      </c>
      <c r="AF7" s="107">
        <f t="shared" si="8"/>
        <v>6153</v>
      </c>
      <c r="AG7" s="107"/>
      <c r="AH7" s="106">
        <f t="shared" si="9"/>
        <v>3.3092387621414052</v>
      </c>
    </row>
    <row r="8" spans="1:34" x14ac:dyDescent="0.25">
      <c r="P8" s="1"/>
      <c r="T8" s="44"/>
      <c r="U8" s="1"/>
      <c r="V8" s="1"/>
      <c r="AB8" s="1"/>
      <c r="AC8" s="1"/>
      <c r="AD8" s="106"/>
      <c r="AH8" s="106"/>
    </row>
    <row r="9" spans="1:34" x14ac:dyDescent="0.25">
      <c r="P9" s="1"/>
      <c r="T9" s="44"/>
      <c r="U9" s="1"/>
      <c r="V9" s="1"/>
      <c r="AB9" s="1"/>
      <c r="AC9" s="1"/>
      <c r="AD9" s="106"/>
      <c r="AH9" s="106"/>
    </row>
    <row r="10" spans="1:34" x14ac:dyDescent="0.25">
      <c r="A10" s="41" t="s">
        <v>40</v>
      </c>
      <c r="B10" s="78">
        <v>2010</v>
      </c>
      <c r="C10" s="78">
        <v>2011</v>
      </c>
      <c r="D10" s="78">
        <v>2012</v>
      </c>
      <c r="E10" s="78">
        <v>2013</v>
      </c>
      <c r="F10" s="78">
        <v>2014</v>
      </c>
      <c r="G10" s="78">
        <v>2015</v>
      </c>
      <c r="H10" s="78">
        <v>2016</v>
      </c>
      <c r="I10" s="78">
        <v>2017</v>
      </c>
      <c r="J10" s="78">
        <v>2018</v>
      </c>
      <c r="K10" s="78">
        <v>2019</v>
      </c>
      <c r="L10" s="78">
        <v>2020</v>
      </c>
      <c r="M10" s="78">
        <v>2021</v>
      </c>
      <c r="N10" s="78">
        <v>2022</v>
      </c>
      <c r="P10" s="79" t="s">
        <v>43</v>
      </c>
      <c r="R10" s="94" t="s">
        <v>39</v>
      </c>
      <c r="T10" s="107" t="s">
        <v>44</v>
      </c>
      <c r="U10" s="1"/>
      <c r="V10" s="1" t="s">
        <v>39</v>
      </c>
      <c r="X10" s="79" t="s">
        <v>45</v>
      </c>
      <c r="Y10" s="1"/>
      <c r="Z10" s="1" t="s">
        <v>39</v>
      </c>
      <c r="AB10" s="79" t="s">
        <v>46</v>
      </c>
      <c r="AC10" s="1"/>
      <c r="AD10" s="122" t="s">
        <v>39</v>
      </c>
      <c r="AF10" s="79" t="s">
        <v>48</v>
      </c>
      <c r="AG10" s="79"/>
      <c r="AH10" s="106" t="s">
        <v>39</v>
      </c>
    </row>
    <row r="11" spans="1:34" x14ac:dyDescent="0.25">
      <c r="A11" s="45" t="s">
        <v>23</v>
      </c>
      <c r="B11" s="46">
        <f>'LIBERECKÝ KRAJ'!O14</f>
        <v>54695</v>
      </c>
      <c r="C11" s="46">
        <f>'LIBERECKÝ KRAJ'!O13</f>
        <v>63242</v>
      </c>
      <c r="D11" s="46">
        <f>'LIBERECKÝ KRAJ'!O12</f>
        <v>58734</v>
      </c>
      <c r="E11" s="46">
        <f>'LIBERECKÝ KRAJ'!O11</f>
        <v>52243</v>
      </c>
      <c r="F11" s="46">
        <f>'LIBERECKÝ KRAJ'!O10</f>
        <v>59937</v>
      </c>
      <c r="G11" s="46">
        <f>'LIBERECKÝ KRAJ'!O9</f>
        <v>60087</v>
      </c>
      <c r="H11" s="46">
        <f>'LIBERECKÝ KRAJ'!O8</f>
        <v>68073</v>
      </c>
      <c r="I11" s="44">
        <f>'LIBERECKÝ KRAJ'!O7</f>
        <v>67963</v>
      </c>
      <c r="J11" s="44">
        <f>'LIBERECKÝ KRAJ'!O6</f>
        <v>67661</v>
      </c>
      <c r="K11" s="44">
        <f>'LIBERECKÝ KRAJ'!O5</f>
        <v>68049</v>
      </c>
      <c r="L11" s="44">
        <f>'LIBERECKÝ KRAJ'!O4</f>
        <v>56483</v>
      </c>
      <c r="M11" s="44">
        <f>'LIBERECKÝ KRAJ'!O3</f>
        <v>53086</v>
      </c>
      <c r="N11" s="44">
        <f>'LIBERECKÝ KRAJ'!O2</f>
        <v>54548</v>
      </c>
      <c r="P11" s="44">
        <f t="shared" ref="P11:P19" si="11">J11-I11</f>
        <v>-302</v>
      </c>
      <c r="Q11"/>
      <c r="R11" s="106">
        <f t="shared" ref="R11:R19" si="12">100*P11/I11</f>
        <v>-0.44435943086679519</v>
      </c>
      <c r="T11" s="44">
        <f t="shared" ref="T11:T19" si="13">K11-J11</f>
        <v>388</v>
      </c>
      <c r="U11" s="1"/>
      <c r="V11" s="1">
        <f t="shared" ref="V11:V19" si="14">100*T11/J11</f>
        <v>0.57344703743663261</v>
      </c>
      <c r="X11" s="44">
        <f t="shared" ref="X11:X19" si="15">L11-K11</f>
        <v>-11566</v>
      </c>
      <c r="Y11" s="1"/>
      <c r="Z11" s="106">
        <f t="shared" ref="Z11:Z19" si="16">100*X11/K11</f>
        <v>-16.996575996708255</v>
      </c>
      <c r="AB11" s="44">
        <f t="shared" ref="AB11:AB19" si="17">M11-L11</f>
        <v>-3397</v>
      </c>
      <c r="AC11" s="1"/>
      <c r="AD11" s="106">
        <f t="shared" ref="AD11:AD19" si="18">100*AB11/L11</f>
        <v>-6.0141989625196963</v>
      </c>
      <c r="AF11" s="44">
        <f>N11-M11</f>
        <v>1462</v>
      </c>
      <c r="AG11" s="44"/>
      <c r="AH11" s="106">
        <f>100*AF11/M11</f>
        <v>2.7540217759861356</v>
      </c>
    </row>
    <row r="12" spans="1:34" x14ac:dyDescent="0.25">
      <c r="A12" s="45" t="s">
        <v>24</v>
      </c>
      <c r="B12" s="46">
        <f>'LIBERECKÝ KRAJ'!O29</f>
        <v>38550</v>
      </c>
      <c r="C12" s="46">
        <f>'LIBERECKÝ KRAJ'!O28</f>
        <v>40148</v>
      </c>
      <c r="D12" s="46">
        <f>'LIBERECKÝ KRAJ'!O27</f>
        <v>36252</v>
      </c>
      <c r="E12" s="46">
        <f>'LIBERECKÝ KRAJ'!O26</f>
        <v>38168</v>
      </c>
      <c r="F12" s="46">
        <f>'LIBERECKÝ KRAJ'!O25</f>
        <v>41200</v>
      </c>
      <c r="G12" s="46">
        <f>'LIBERECKÝ KRAJ'!O24</f>
        <v>43919</v>
      </c>
      <c r="H12" s="46">
        <f>'LIBERECKÝ KRAJ'!O23</f>
        <v>53092</v>
      </c>
      <c r="I12" s="44">
        <f>'LIBERECKÝ KRAJ'!O22</f>
        <v>50150</v>
      </c>
      <c r="J12" s="44">
        <f>'LIBERECKÝ KRAJ'!O21</f>
        <v>49978</v>
      </c>
      <c r="K12" s="44">
        <f>'LIBERECKÝ KRAJ'!O20</f>
        <v>52727</v>
      </c>
      <c r="L12" s="44">
        <f>'LIBERECKÝ KRAJ'!O19</f>
        <v>33992</v>
      </c>
      <c r="M12" s="44">
        <f>'LIBERECKÝ KRAJ'!O18</f>
        <v>31232</v>
      </c>
      <c r="N12" s="44">
        <f>'LIBERECKÝ KRAJ'!O17</f>
        <v>55930</v>
      </c>
      <c r="P12" s="44">
        <f t="shared" si="11"/>
        <v>-172</v>
      </c>
      <c r="Q12"/>
      <c r="R12" s="106">
        <f t="shared" si="12"/>
        <v>-0.34297108673978066</v>
      </c>
      <c r="T12" s="44">
        <f t="shared" si="13"/>
        <v>2749</v>
      </c>
      <c r="U12" s="1"/>
      <c r="V12" s="1">
        <f t="shared" si="14"/>
        <v>5.5004201848813477</v>
      </c>
      <c r="X12" s="44">
        <f t="shared" si="15"/>
        <v>-18735</v>
      </c>
      <c r="Y12" s="1"/>
      <c r="Z12" s="106">
        <f t="shared" si="16"/>
        <v>-35.532080338346574</v>
      </c>
      <c r="AB12" s="44">
        <f t="shared" si="17"/>
        <v>-2760</v>
      </c>
      <c r="AC12" s="1"/>
      <c r="AD12" s="106">
        <f t="shared" si="18"/>
        <v>-8.1195575429512825</v>
      </c>
      <c r="AF12" s="44">
        <f t="shared" ref="AF12:AF19" si="19">N12-M12</f>
        <v>24698</v>
      </c>
      <c r="AG12" s="44"/>
      <c r="AH12" s="106">
        <f t="shared" ref="AH12:AH19" si="20">100*AF12/M12</f>
        <v>79.079149590163937</v>
      </c>
    </row>
    <row r="13" spans="1:34" x14ac:dyDescent="0.25">
      <c r="A13" s="45" t="s">
        <v>25</v>
      </c>
      <c r="B13" s="46">
        <f>'LIBERECKÝ KRAJ'!O44</f>
        <v>14815</v>
      </c>
      <c r="C13" s="46">
        <f>'LIBERECKÝ KRAJ'!O43</f>
        <v>18338</v>
      </c>
      <c r="D13" s="46">
        <f>'LIBERECKÝ KRAJ'!O42</f>
        <v>19007</v>
      </c>
      <c r="E13" s="46">
        <f>'LIBERECKÝ KRAJ'!O41</f>
        <v>16962</v>
      </c>
      <c r="F13" s="46">
        <f>'LIBERECKÝ KRAJ'!O40</f>
        <v>18885</v>
      </c>
      <c r="G13" s="46">
        <f>'LIBERECKÝ KRAJ'!O39</f>
        <v>17086</v>
      </c>
      <c r="H13" s="46">
        <f>'LIBERECKÝ KRAJ'!O38</f>
        <v>19308</v>
      </c>
      <c r="I13" s="44">
        <f>'LIBERECKÝ KRAJ'!O37</f>
        <v>17478</v>
      </c>
      <c r="J13" s="44">
        <f>'LIBERECKÝ KRAJ'!O36</f>
        <v>19025</v>
      </c>
      <c r="K13" s="44">
        <f>'LIBERECKÝ KRAJ'!O35</f>
        <v>22699</v>
      </c>
      <c r="L13" s="44">
        <f>'LIBERECKÝ KRAJ'!O34</f>
        <v>18271</v>
      </c>
      <c r="M13" s="44">
        <f>'LIBERECKÝ KRAJ'!O33</f>
        <v>11568</v>
      </c>
      <c r="N13" s="44">
        <f>'LIBERECKÝ KRAJ'!O32</f>
        <v>17379</v>
      </c>
      <c r="P13" s="44">
        <f t="shared" si="11"/>
        <v>1547</v>
      </c>
      <c r="Q13"/>
      <c r="R13" s="106">
        <f t="shared" si="12"/>
        <v>8.8511271312507152</v>
      </c>
      <c r="T13" s="44">
        <f t="shared" si="13"/>
        <v>3674</v>
      </c>
      <c r="U13" s="1"/>
      <c r="V13" s="1">
        <f t="shared" si="14"/>
        <v>19.31143232588699</v>
      </c>
      <c r="X13" s="44">
        <f t="shared" si="15"/>
        <v>-4428</v>
      </c>
      <c r="Y13" s="1"/>
      <c r="Z13" s="106">
        <f t="shared" si="16"/>
        <v>-19.5074672893079</v>
      </c>
      <c r="AB13" s="44">
        <f t="shared" si="17"/>
        <v>-6703</v>
      </c>
      <c r="AC13" s="1"/>
      <c r="AD13" s="106">
        <f t="shared" si="18"/>
        <v>-36.686552460182803</v>
      </c>
      <c r="AF13" s="44">
        <f t="shared" si="19"/>
        <v>5811</v>
      </c>
      <c r="AG13" s="44"/>
      <c r="AH13" s="106">
        <f t="shared" si="20"/>
        <v>50.233402489626556</v>
      </c>
    </row>
    <row r="14" spans="1:34" x14ac:dyDescent="0.25">
      <c r="A14" s="45" t="s">
        <v>26</v>
      </c>
      <c r="B14" s="46">
        <f>'LIBERECKÝ KRAJ'!O59</f>
        <v>27677</v>
      </c>
      <c r="C14" s="46">
        <f>'LIBERECKÝ KRAJ'!O58</f>
        <v>26815</v>
      </c>
      <c r="D14" s="46">
        <f>'LIBERECKÝ KRAJ'!O57</f>
        <v>23733</v>
      </c>
      <c r="E14" s="46">
        <f>'LIBERECKÝ KRAJ'!O56</f>
        <v>24282</v>
      </c>
      <c r="F14" s="46">
        <f>'LIBERECKÝ KRAJ'!O55</f>
        <v>24934</v>
      </c>
      <c r="G14" s="46">
        <f>'LIBERECKÝ KRAJ'!O54</f>
        <v>24497</v>
      </c>
      <c r="H14" s="46">
        <f>'LIBERECKÝ KRAJ'!O53</f>
        <v>27464</v>
      </c>
      <c r="I14" s="44">
        <f>'LIBERECKÝ KRAJ'!O52</f>
        <v>26005</v>
      </c>
      <c r="J14" s="44">
        <f>'LIBERECKÝ KRAJ'!O51</f>
        <v>25013</v>
      </c>
      <c r="K14" s="44">
        <f>'LIBERECKÝ KRAJ'!O50</f>
        <v>25735</v>
      </c>
      <c r="L14" s="44">
        <f>'LIBERECKÝ KRAJ'!O49</f>
        <v>17348</v>
      </c>
      <c r="M14" s="44">
        <f>'LIBERECKÝ KRAJ'!O48</f>
        <v>14096</v>
      </c>
      <c r="N14" s="44">
        <f>'LIBERECKÝ KRAJ'!O47</f>
        <v>14509</v>
      </c>
      <c r="P14" s="44">
        <f t="shared" si="11"/>
        <v>-992</v>
      </c>
      <c r="Q14"/>
      <c r="R14" s="106">
        <f t="shared" si="12"/>
        <v>-3.814651028648337</v>
      </c>
      <c r="T14" s="44">
        <f t="shared" si="13"/>
        <v>722</v>
      </c>
      <c r="U14" s="1"/>
      <c r="V14" s="1">
        <f t="shared" si="14"/>
        <v>2.8864990205093353</v>
      </c>
      <c r="X14" s="44">
        <f t="shared" si="15"/>
        <v>-8387</v>
      </c>
      <c r="Y14" s="1"/>
      <c r="Z14" s="106">
        <f t="shared" si="16"/>
        <v>-32.589858169807655</v>
      </c>
      <c r="AB14" s="44">
        <f t="shared" si="17"/>
        <v>-3252</v>
      </c>
      <c r="AC14" s="1"/>
      <c r="AD14" s="106">
        <f t="shared" si="18"/>
        <v>-18.745676735070326</v>
      </c>
      <c r="AF14" s="44">
        <f t="shared" si="19"/>
        <v>413</v>
      </c>
      <c r="AG14" s="44"/>
      <c r="AH14" s="106">
        <f t="shared" si="20"/>
        <v>2.9299091940976165</v>
      </c>
    </row>
    <row r="15" spans="1:34" x14ac:dyDescent="0.25">
      <c r="A15" s="45" t="s">
        <v>27</v>
      </c>
      <c r="B15" s="46">
        <f>'LIBERECKÝ KRAJ'!O74</f>
        <v>29417</v>
      </c>
      <c r="C15" s="46">
        <f>'LIBERECKÝ KRAJ'!O73</f>
        <v>28402</v>
      </c>
      <c r="D15" s="46">
        <f>'LIBERECKÝ KRAJ'!O72</f>
        <v>31000</v>
      </c>
      <c r="E15" s="46">
        <f>'LIBERECKÝ KRAJ'!O71</f>
        <v>26228</v>
      </c>
      <c r="F15" s="46">
        <f>'LIBERECKÝ KRAJ'!O70</f>
        <v>29646</v>
      </c>
      <c r="G15" s="46">
        <f>'LIBERECKÝ KRAJ'!O69</f>
        <v>31671</v>
      </c>
      <c r="H15" s="46">
        <f>'LIBERECKÝ KRAJ'!O68</f>
        <v>34349</v>
      </c>
      <c r="I15" s="44">
        <f>'LIBERECKÝ KRAJ'!O67</f>
        <v>33515</v>
      </c>
      <c r="J15" s="44">
        <f>'LIBERECKÝ KRAJ'!O66</f>
        <v>34474</v>
      </c>
      <c r="K15" s="44">
        <f>'LIBERECKÝ KRAJ'!O65</f>
        <v>35611</v>
      </c>
      <c r="L15" s="44">
        <f>'LIBERECKÝ KRAJ'!O64</f>
        <v>27218</v>
      </c>
      <c r="M15" s="44">
        <f>'LIBERECKÝ KRAJ'!O63</f>
        <v>24583</v>
      </c>
      <c r="N15" s="44">
        <f>'LIBERECKÝ KRAJ'!O62</f>
        <v>27930</v>
      </c>
      <c r="P15" s="44">
        <f t="shared" si="11"/>
        <v>959</v>
      </c>
      <c r="Q15"/>
      <c r="R15" s="106">
        <f t="shared" si="12"/>
        <v>2.861405340892138</v>
      </c>
      <c r="T15" s="44">
        <f t="shared" si="13"/>
        <v>1137</v>
      </c>
      <c r="U15" s="1"/>
      <c r="V15" s="1">
        <f t="shared" si="14"/>
        <v>3.2981377269826537</v>
      </c>
      <c r="X15" s="44">
        <f t="shared" si="15"/>
        <v>-8393</v>
      </c>
      <c r="Y15" s="1"/>
      <c r="Z15" s="106">
        <f t="shared" si="16"/>
        <v>-23.568560276319115</v>
      </c>
      <c r="AB15" s="44">
        <f t="shared" si="17"/>
        <v>-2635</v>
      </c>
      <c r="AC15" s="1"/>
      <c r="AD15" s="106">
        <f t="shared" si="18"/>
        <v>-9.6810933940774486</v>
      </c>
      <c r="AF15" s="44">
        <f t="shared" si="19"/>
        <v>3347</v>
      </c>
      <c r="AG15" s="44"/>
      <c r="AH15" s="106">
        <f t="shared" si="20"/>
        <v>13.615099865760891</v>
      </c>
    </row>
    <row r="16" spans="1:34" x14ac:dyDescent="0.25">
      <c r="A16" s="45" t="s">
        <v>28</v>
      </c>
      <c r="B16" s="46">
        <f>'LIBERECKÝ KRAJ'!O89</f>
        <v>122522</v>
      </c>
      <c r="C16" s="46">
        <f>'LIBERECKÝ KRAJ'!O88</f>
        <v>122122</v>
      </c>
      <c r="D16" s="46">
        <f>'LIBERECKÝ KRAJ'!O87</f>
        <v>106789</v>
      </c>
      <c r="E16" s="46">
        <f>'LIBERECKÝ KRAJ'!O86</f>
        <v>100100</v>
      </c>
      <c r="F16" s="46">
        <f>'LIBERECKÝ KRAJ'!O85</f>
        <v>114011</v>
      </c>
      <c r="G16" s="46">
        <f>'LIBERECKÝ KRAJ'!O84</f>
        <v>111202</v>
      </c>
      <c r="H16" s="46">
        <f>'LIBERECKÝ KRAJ'!O83</f>
        <v>126621</v>
      </c>
      <c r="I16" s="44">
        <f>'LIBERECKÝ KRAJ'!O82</f>
        <v>121511</v>
      </c>
      <c r="J16" s="44">
        <f>'LIBERECKÝ KRAJ'!O81</f>
        <v>115511</v>
      </c>
      <c r="K16" s="44">
        <f>'LIBERECKÝ KRAJ'!O80</f>
        <v>103777</v>
      </c>
      <c r="L16" s="44">
        <f>'LIBERECKÝ KRAJ'!O79</f>
        <v>60052</v>
      </c>
      <c r="M16" s="44">
        <f>'LIBERECKÝ KRAJ'!O78</f>
        <v>53112</v>
      </c>
      <c r="N16" s="44">
        <f>'LIBERECKÝ KRAJ'!O77</f>
        <v>88758</v>
      </c>
      <c r="P16" s="44">
        <f t="shared" si="11"/>
        <v>-6000</v>
      </c>
      <c r="Q16"/>
      <c r="R16" s="106">
        <f t="shared" si="12"/>
        <v>-4.9378245590934151</v>
      </c>
      <c r="T16" s="44">
        <f t="shared" si="13"/>
        <v>-11734</v>
      </c>
      <c r="U16" s="1"/>
      <c r="V16" s="1">
        <f t="shared" si="14"/>
        <v>-10.158339898364657</v>
      </c>
      <c r="X16" s="44">
        <f t="shared" si="15"/>
        <v>-43725</v>
      </c>
      <c r="Y16" s="1"/>
      <c r="Z16" s="106">
        <f t="shared" si="16"/>
        <v>-42.133613421085599</v>
      </c>
      <c r="AB16" s="44">
        <f t="shared" si="17"/>
        <v>-6940</v>
      </c>
      <c r="AC16" s="1"/>
      <c r="AD16" s="106">
        <f t="shared" si="18"/>
        <v>-11.556650902551123</v>
      </c>
      <c r="AF16" s="44">
        <f t="shared" si="19"/>
        <v>35646</v>
      </c>
      <c r="AG16" s="44"/>
      <c r="AH16" s="106">
        <f t="shared" si="20"/>
        <v>67.114776321735206</v>
      </c>
    </row>
    <row r="17" spans="1:34" x14ac:dyDescent="0.25">
      <c r="A17" s="45" t="s">
        <v>29</v>
      </c>
      <c r="B17" s="46">
        <f>'LIBERECKÝ KRAJ'!O104</f>
        <v>91488</v>
      </c>
      <c r="C17" s="46">
        <f>'LIBERECKÝ KRAJ'!O103</f>
        <v>103255</v>
      </c>
      <c r="D17" s="46">
        <f>'LIBERECKÝ KRAJ'!O102</f>
        <v>98317</v>
      </c>
      <c r="E17" s="46">
        <f>'LIBERECKÝ KRAJ'!O101</f>
        <v>90767</v>
      </c>
      <c r="F17" s="46">
        <f>'LIBERECKÝ KRAJ'!O100</f>
        <v>100211</v>
      </c>
      <c r="G17" s="46">
        <f>'LIBERECKÝ KRAJ'!O99</f>
        <v>106255</v>
      </c>
      <c r="H17" s="46">
        <f>'LIBERECKÝ KRAJ'!O98</f>
        <v>109722</v>
      </c>
      <c r="I17" s="44">
        <f>'LIBERECKÝ KRAJ'!O97</f>
        <v>112148</v>
      </c>
      <c r="J17" s="44">
        <f>'LIBERECKÝ KRAJ'!O96</f>
        <v>109539</v>
      </c>
      <c r="K17" s="44">
        <f>'LIBERECKÝ KRAJ'!O95</f>
        <v>116948</v>
      </c>
      <c r="L17" s="44">
        <f>'LIBERECKÝ KRAJ'!O94</f>
        <v>99662</v>
      </c>
      <c r="M17" s="44">
        <f>'LIBERECKÝ KRAJ'!O93</f>
        <v>96985</v>
      </c>
      <c r="N17" s="44">
        <f>'LIBERECKÝ KRAJ'!O92</f>
        <v>85777</v>
      </c>
      <c r="P17" s="44">
        <f t="shared" si="11"/>
        <v>-2609</v>
      </c>
      <c r="Q17"/>
      <c r="R17" s="106">
        <f t="shared" si="12"/>
        <v>-2.3263901273317402</v>
      </c>
      <c r="T17" s="44">
        <f t="shared" si="13"/>
        <v>7409</v>
      </c>
      <c r="U17" s="1"/>
      <c r="V17" s="1">
        <f t="shared" si="14"/>
        <v>6.7638010206410506</v>
      </c>
      <c r="X17" s="44">
        <f t="shared" si="15"/>
        <v>-17286</v>
      </c>
      <c r="Y17" s="1"/>
      <c r="Z17" s="106">
        <f t="shared" si="16"/>
        <v>-14.780928275814892</v>
      </c>
      <c r="AB17" s="44">
        <f t="shared" si="17"/>
        <v>-2677</v>
      </c>
      <c r="AC17" s="1"/>
      <c r="AD17" s="106">
        <f t="shared" si="18"/>
        <v>-2.6860789468403201</v>
      </c>
      <c r="AF17" s="44">
        <f t="shared" si="19"/>
        <v>-11208</v>
      </c>
      <c r="AG17" s="44"/>
      <c r="AH17" s="106">
        <f t="shared" si="20"/>
        <v>-11.556426251482188</v>
      </c>
    </row>
    <row r="18" spans="1:34" x14ac:dyDescent="0.25">
      <c r="A18" s="45" t="s">
        <v>30</v>
      </c>
      <c r="B18" s="46">
        <f>'LIBERECKÝ KRAJ'!O119</f>
        <v>20508</v>
      </c>
      <c r="C18" s="46">
        <f>'LIBERECKÝ KRAJ'!O118</f>
        <v>18458</v>
      </c>
      <c r="D18" s="46">
        <f>'LIBERECKÝ KRAJ'!O117</f>
        <v>15949</v>
      </c>
      <c r="E18" s="46">
        <f>'LIBERECKÝ KRAJ'!O116</f>
        <v>16358</v>
      </c>
      <c r="F18" s="46">
        <f>'LIBERECKÝ KRAJ'!O115</f>
        <v>35894</v>
      </c>
      <c r="G18" s="46">
        <f>'LIBERECKÝ KRAJ'!O114</f>
        <v>33306</v>
      </c>
      <c r="H18" s="46">
        <f>'LIBERECKÝ KRAJ'!O113</f>
        <v>33689</v>
      </c>
      <c r="I18" s="44">
        <f>'LIBERECKÝ KRAJ'!O112</f>
        <v>33033</v>
      </c>
      <c r="J18" s="44">
        <f>'LIBERECKÝ KRAJ'!O111</f>
        <v>32367</v>
      </c>
      <c r="K18" s="44">
        <f>'LIBERECKÝ KRAJ'!O110</f>
        <v>29239</v>
      </c>
      <c r="L18" s="44">
        <f>'LIBERECKÝ KRAJ'!O109</f>
        <v>22235</v>
      </c>
      <c r="M18" s="44">
        <f>'LIBERECKÝ KRAJ'!O108</f>
        <v>17912</v>
      </c>
      <c r="N18" s="44">
        <f>'LIBERECKÝ KRAJ'!O107</f>
        <v>21245</v>
      </c>
      <c r="P18" s="44">
        <f t="shared" si="11"/>
        <v>-666</v>
      </c>
      <c r="Q18"/>
      <c r="R18" s="106">
        <f t="shared" si="12"/>
        <v>-2.0161656525292888</v>
      </c>
      <c r="T18" s="44">
        <f t="shared" si="13"/>
        <v>-3128</v>
      </c>
      <c r="U18" s="1"/>
      <c r="V18" s="1">
        <f t="shared" si="14"/>
        <v>-9.664164117774277</v>
      </c>
      <c r="X18" s="44">
        <f t="shared" si="15"/>
        <v>-7004</v>
      </c>
      <c r="Y18" s="1"/>
      <c r="Z18" s="106">
        <f t="shared" si="16"/>
        <v>-23.954307602859195</v>
      </c>
      <c r="AB18" s="44">
        <f t="shared" si="17"/>
        <v>-4323</v>
      </c>
      <c r="AC18" s="1"/>
      <c r="AD18" s="106">
        <f t="shared" si="18"/>
        <v>-19.44232066561727</v>
      </c>
      <c r="AF18" s="44">
        <f t="shared" si="19"/>
        <v>3333</v>
      </c>
      <c r="AG18" s="44"/>
      <c r="AH18" s="106">
        <f t="shared" si="20"/>
        <v>18.607637338097366</v>
      </c>
    </row>
    <row r="19" spans="1:34" x14ac:dyDescent="0.25">
      <c r="A19" s="95" t="s">
        <v>14</v>
      </c>
      <c r="B19" s="80">
        <f t="shared" ref="B19:K19" si="21">SUM(B11:B18)</f>
        <v>399672</v>
      </c>
      <c r="C19" s="80">
        <f t="shared" si="21"/>
        <v>420780</v>
      </c>
      <c r="D19" s="80">
        <f t="shared" si="21"/>
        <v>389781</v>
      </c>
      <c r="E19" s="80">
        <f t="shared" si="21"/>
        <v>365108</v>
      </c>
      <c r="F19" s="80">
        <f t="shared" si="21"/>
        <v>424718</v>
      </c>
      <c r="G19" s="80">
        <f t="shared" si="21"/>
        <v>428023</v>
      </c>
      <c r="H19" s="80">
        <f t="shared" si="21"/>
        <v>472318</v>
      </c>
      <c r="I19" s="48">
        <f t="shared" si="21"/>
        <v>461803</v>
      </c>
      <c r="J19" s="48">
        <f t="shared" si="21"/>
        <v>453568</v>
      </c>
      <c r="K19" s="48">
        <f t="shared" si="21"/>
        <v>454785</v>
      </c>
      <c r="L19" s="48">
        <f>SUM(L11:L18)</f>
        <v>335261</v>
      </c>
      <c r="M19" s="48">
        <f>SUM(M11:M18)</f>
        <v>302574</v>
      </c>
      <c r="N19" s="48">
        <f>SUM(N11:N18)</f>
        <v>366076</v>
      </c>
      <c r="P19" s="107">
        <f t="shared" si="11"/>
        <v>-8235</v>
      </c>
      <c r="Q19"/>
      <c r="R19" s="106">
        <f t="shared" si="12"/>
        <v>-1.7832279132010835</v>
      </c>
      <c r="T19" s="107">
        <f t="shared" si="13"/>
        <v>1217</v>
      </c>
      <c r="U19" s="1"/>
      <c r="V19" s="1">
        <f t="shared" si="14"/>
        <v>0.26831698885282912</v>
      </c>
      <c r="X19" s="107">
        <f t="shared" si="15"/>
        <v>-119524</v>
      </c>
      <c r="Y19" s="1"/>
      <c r="Z19" s="106">
        <f t="shared" si="16"/>
        <v>-26.281429686555185</v>
      </c>
      <c r="AB19" s="44">
        <f t="shared" si="17"/>
        <v>-32687</v>
      </c>
      <c r="AC19" s="1"/>
      <c r="AD19" s="106">
        <f t="shared" si="18"/>
        <v>-9.7497173843662104</v>
      </c>
      <c r="AF19" s="107">
        <f t="shared" si="19"/>
        <v>63502</v>
      </c>
      <c r="AG19" s="107"/>
      <c r="AH19" s="106">
        <f t="shared" si="20"/>
        <v>20.987262620053276</v>
      </c>
    </row>
    <row r="20" spans="1:34" x14ac:dyDescent="0.25">
      <c r="P20" s="1"/>
      <c r="T20" s="44"/>
      <c r="U20" s="1"/>
      <c r="V20" s="1"/>
      <c r="AB20" s="1"/>
      <c r="AC20" s="1"/>
      <c r="AD20" s="106"/>
      <c r="AH20" s="106"/>
    </row>
    <row r="21" spans="1:34" x14ac:dyDescent="0.25">
      <c r="P21" s="1"/>
      <c r="T21" s="44"/>
      <c r="U21" s="1"/>
      <c r="V21" s="1"/>
      <c r="AB21" s="1"/>
      <c r="AC21" s="1"/>
      <c r="AD21" s="106"/>
      <c r="AH21" s="106"/>
    </row>
    <row r="22" spans="1:34" x14ac:dyDescent="0.25">
      <c r="A22" s="41" t="s">
        <v>41</v>
      </c>
      <c r="B22" s="41">
        <v>2010</v>
      </c>
      <c r="C22" s="41">
        <v>2011</v>
      </c>
      <c r="D22" s="41">
        <v>2012</v>
      </c>
      <c r="E22" s="41">
        <v>2013</v>
      </c>
      <c r="F22" s="41">
        <v>2014</v>
      </c>
      <c r="G22" s="41">
        <v>2015</v>
      </c>
      <c r="H22" s="41">
        <v>2016</v>
      </c>
      <c r="I22" s="79">
        <v>2017</v>
      </c>
      <c r="J22" s="79">
        <v>2018</v>
      </c>
      <c r="K22" s="79">
        <v>2019</v>
      </c>
      <c r="L22" s="79">
        <v>2020</v>
      </c>
      <c r="M22" s="79">
        <v>2021</v>
      </c>
      <c r="N22" s="79">
        <v>2022</v>
      </c>
      <c r="P22" s="79" t="s">
        <v>43</v>
      </c>
      <c r="R22" s="94" t="s">
        <v>39</v>
      </c>
      <c r="T22" s="107" t="s">
        <v>44</v>
      </c>
      <c r="U22" s="1"/>
      <c r="V22" s="1" t="s">
        <v>39</v>
      </c>
      <c r="X22" s="79" t="s">
        <v>45</v>
      </c>
      <c r="Y22" s="1"/>
      <c r="Z22" s="1" t="s">
        <v>39</v>
      </c>
      <c r="AB22" s="79" t="s">
        <v>46</v>
      </c>
      <c r="AC22" s="1"/>
      <c r="AD22" s="122" t="s">
        <v>39</v>
      </c>
      <c r="AF22" s="79" t="s">
        <v>48</v>
      </c>
      <c r="AG22" s="79"/>
      <c r="AH22" s="106" t="s">
        <v>39</v>
      </c>
    </row>
    <row r="23" spans="1:34" x14ac:dyDescent="0.25">
      <c r="A23" s="45" t="s">
        <v>32</v>
      </c>
      <c r="B23" s="46">
        <f>'PARDUBICKÝ KRAJ'!O14</f>
        <v>25484</v>
      </c>
      <c r="C23" s="46">
        <f>'PARDUBICKÝ KRAJ'!O13</f>
        <v>31172</v>
      </c>
      <c r="D23" s="46">
        <f>'PARDUBICKÝ KRAJ'!O12</f>
        <v>29283</v>
      </c>
      <c r="E23" s="46">
        <f>'PARDUBICKÝ KRAJ'!O11</f>
        <v>30304</v>
      </c>
      <c r="F23" s="46">
        <f>'PARDUBICKÝ KRAJ'!O10</f>
        <v>36773</v>
      </c>
      <c r="G23" s="46">
        <f>'PARDUBICKÝ KRAJ'!O9</f>
        <v>43548</v>
      </c>
      <c r="H23" s="46">
        <f>'PARDUBICKÝ KRAJ'!O8</f>
        <v>34635</v>
      </c>
      <c r="I23" s="44">
        <f>'PARDUBICKÝ KRAJ'!O7</f>
        <v>40526</v>
      </c>
      <c r="J23" s="44">
        <f>'PARDUBICKÝ KRAJ'!O6</f>
        <v>33755</v>
      </c>
      <c r="K23" s="44">
        <f>'PARDUBICKÝ KRAJ'!O5</f>
        <v>34198</v>
      </c>
      <c r="L23" s="44">
        <f>'PARDUBICKÝ KRAJ'!O4</f>
        <v>21441</v>
      </c>
      <c r="M23" s="44">
        <f>'PARDUBICKÝ KRAJ'!O3</f>
        <v>13307</v>
      </c>
      <c r="N23" s="44">
        <f>'PARDUBICKÝ KRAJ'!O2</f>
        <v>13753</v>
      </c>
      <c r="P23" s="44">
        <f t="shared" ref="P23:P28" si="22">J23-I23</f>
        <v>-6771</v>
      </c>
      <c r="R23" s="106">
        <f t="shared" ref="R23:R28" si="23">100*P23/I23</f>
        <v>-16.707792528253467</v>
      </c>
      <c r="T23" s="44">
        <f t="shared" ref="T23:T28" si="24">K23-J23</f>
        <v>443</v>
      </c>
      <c r="U23" s="1"/>
      <c r="V23" s="1">
        <f t="shared" ref="V23:V28" si="25">100*T23/J23</f>
        <v>1.3123981632350763</v>
      </c>
      <c r="X23" s="44">
        <f t="shared" ref="X23:X28" si="26">L23-K23</f>
        <v>-12757</v>
      </c>
      <c r="Y23" s="1"/>
      <c r="Z23" s="106">
        <f t="shared" ref="Z23:Z28" si="27">100*X23/K23</f>
        <v>-37.303351073162176</v>
      </c>
      <c r="AB23" s="44">
        <f t="shared" ref="AB23:AB28" si="28">M23-L23</f>
        <v>-8134</v>
      </c>
      <c r="AC23" s="1"/>
      <c r="AD23" s="106">
        <f t="shared" ref="AD23:AD28" si="29">100*AB23/L23</f>
        <v>-37.936663401893568</v>
      </c>
      <c r="AF23" s="44">
        <f>N23-M23</f>
        <v>446</v>
      </c>
      <c r="AG23" s="44"/>
      <c r="AH23" s="106">
        <f>100*AF23/M23</f>
        <v>3.3516194484106108</v>
      </c>
    </row>
    <row r="24" spans="1:34" x14ac:dyDescent="0.25">
      <c r="A24" s="45" t="s">
        <v>33</v>
      </c>
      <c r="B24" s="46">
        <f>'PARDUBICKÝ KRAJ'!O29</f>
        <v>11112</v>
      </c>
      <c r="C24" s="46">
        <f>'PARDUBICKÝ KRAJ'!O28</f>
        <v>12181</v>
      </c>
      <c r="D24" s="46">
        <f>'PARDUBICKÝ KRAJ'!O27</f>
        <v>11002</v>
      </c>
      <c r="E24" s="46">
        <f>'PARDUBICKÝ KRAJ'!O26</f>
        <v>9523</v>
      </c>
      <c r="F24" s="46">
        <f>'PARDUBICKÝ KRAJ'!O25</f>
        <v>10127</v>
      </c>
      <c r="G24" s="46">
        <f>'PARDUBICKÝ KRAJ'!O24</f>
        <v>911</v>
      </c>
      <c r="H24" s="46">
        <f>'PARDUBICKÝ KRAJ'!O23</f>
        <v>3135</v>
      </c>
      <c r="I24" s="44">
        <f>'PARDUBICKÝ KRAJ'!O22</f>
        <v>11488</v>
      </c>
      <c r="J24" s="44">
        <f>'PARDUBICKÝ KRAJ'!O21</f>
        <v>11010</v>
      </c>
      <c r="K24" s="44">
        <f>'PARDUBICKÝ KRAJ'!O20</f>
        <v>11701</v>
      </c>
      <c r="L24" s="44">
        <f>'PARDUBICKÝ KRAJ'!O19</f>
        <v>10450</v>
      </c>
      <c r="M24" s="44">
        <f>'PARDUBICKÝ KRAJ'!O18</f>
        <v>10149</v>
      </c>
      <c r="N24" s="44">
        <f>'PARDUBICKÝ KRAJ'!O17</f>
        <v>10276</v>
      </c>
      <c r="P24" s="44">
        <f t="shared" si="22"/>
        <v>-478</v>
      </c>
      <c r="R24" s="106">
        <f t="shared" si="23"/>
        <v>-4.1608635097493032</v>
      </c>
      <c r="T24" s="44">
        <f t="shared" si="24"/>
        <v>691</v>
      </c>
      <c r="U24" s="1"/>
      <c r="V24" s="1">
        <f t="shared" si="25"/>
        <v>6.2761126248864665</v>
      </c>
      <c r="X24" s="44">
        <f t="shared" si="26"/>
        <v>-1251</v>
      </c>
      <c r="Y24" s="1"/>
      <c r="Z24" s="106">
        <f t="shared" si="27"/>
        <v>-10.69139389795744</v>
      </c>
      <c r="AB24" s="44">
        <f t="shared" si="28"/>
        <v>-301</v>
      </c>
      <c r="AC24" s="1"/>
      <c r="AD24" s="106">
        <f t="shared" si="29"/>
        <v>-2.8803827751196174</v>
      </c>
      <c r="AF24" s="44">
        <f t="shared" ref="AF24:AF28" si="30">N24-M24</f>
        <v>127</v>
      </c>
      <c r="AG24" s="44"/>
      <c r="AH24" s="106">
        <f t="shared" ref="AH24:AH28" si="31">100*AF24/M24</f>
        <v>1.2513548132820969</v>
      </c>
    </row>
    <row r="25" spans="1:34" x14ac:dyDescent="0.25">
      <c r="A25" s="45" t="s">
        <v>34</v>
      </c>
      <c r="B25" s="46">
        <f>'PARDUBICKÝ KRAJ'!O44</f>
        <v>29854</v>
      </c>
      <c r="C25" s="46">
        <f>'PARDUBICKÝ KRAJ'!O43</f>
        <v>36416</v>
      </c>
      <c r="D25" s="46">
        <f>'PARDUBICKÝ KRAJ'!O42</f>
        <v>26076</v>
      </c>
      <c r="E25" s="46">
        <f>'PARDUBICKÝ KRAJ'!O41</f>
        <v>36690</v>
      </c>
      <c r="F25" s="46">
        <f>'PARDUBICKÝ KRAJ'!O40</f>
        <v>51610</v>
      </c>
      <c r="G25" s="46">
        <f>'PARDUBICKÝ KRAJ'!O39</f>
        <v>50888</v>
      </c>
      <c r="H25" s="46">
        <f>'PARDUBICKÝ KRAJ'!O38</f>
        <v>50249</v>
      </c>
      <c r="I25" s="44">
        <f>'PARDUBICKÝ KRAJ'!O37</f>
        <v>48318</v>
      </c>
      <c r="J25" s="44">
        <f>'PARDUBICKÝ KRAJ'!O36</f>
        <v>52657</v>
      </c>
      <c r="K25" s="44">
        <f>'PARDUBICKÝ KRAJ'!O35</f>
        <v>53292</v>
      </c>
      <c r="L25" s="44">
        <f>'PARDUBICKÝ KRAJ'!O34</f>
        <v>26641</v>
      </c>
      <c r="M25" s="44">
        <f>'PARDUBICKÝ KRAJ'!O33</f>
        <v>29086</v>
      </c>
      <c r="N25" s="44">
        <f>'PARDUBICKÝ KRAJ'!O32</f>
        <v>32825</v>
      </c>
      <c r="P25" s="44">
        <f t="shared" si="22"/>
        <v>4339</v>
      </c>
      <c r="R25" s="106">
        <f t="shared" si="23"/>
        <v>8.9800902355229937</v>
      </c>
      <c r="T25" s="44">
        <f t="shared" si="24"/>
        <v>635</v>
      </c>
      <c r="U25" s="1"/>
      <c r="V25" s="1">
        <f t="shared" si="25"/>
        <v>1.2059175418272974</v>
      </c>
      <c r="X25" s="44">
        <f t="shared" si="26"/>
        <v>-26651</v>
      </c>
      <c r="Y25" s="1"/>
      <c r="Z25" s="106">
        <f t="shared" si="27"/>
        <v>-50.009382271260229</v>
      </c>
      <c r="AB25" s="44">
        <f t="shared" si="28"/>
        <v>2445</v>
      </c>
      <c r="AC25" s="1"/>
      <c r="AD25" s="106">
        <f t="shared" si="29"/>
        <v>9.1775834240456433</v>
      </c>
      <c r="AF25" s="44">
        <f t="shared" si="30"/>
        <v>3739</v>
      </c>
      <c r="AG25" s="44"/>
      <c r="AH25" s="106">
        <f t="shared" si="31"/>
        <v>12.854981778175068</v>
      </c>
    </row>
    <row r="26" spans="1:34" x14ac:dyDescent="0.25">
      <c r="A26" s="45" t="s">
        <v>35</v>
      </c>
      <c r="B26" s="46">
        <f>'PARDUBICKÝ KRAJ'!O59</f>
        <v>11664</v>
      </c>
      <c r="C26" s="46">
        <f>'PARDUBICKÝ KRAJ'!O58</f>
        <v>13055</v>
      </c>
      <c r="D26" s="46">
        <f>'PARDUBICKÝ KRAJ'!O57</f>
        <v>16705</v>
      </c>
      <c r="E26" s="46">
        <f>'PARDUBICKÝ KRAJ'!O56</f>
        <v>19385</v>
      </c>
      <c r="F26" s="46">
        <f>'PARDUBICKÝ KRAJ'!O55</f>
        <v>23922</v>
      </c>
      <c r="G26" s="46">
        <f>'PARDUBICKÝ KRAJ'!O54</f>
        <v>22614</v>
      </c>
      <c r="H26" s="46">
        <f>'PARDUBICKÝ KRAJ'!O53</f>
        <v>25872</v>
      </c>
      <c r="I26" s="44">
        <f>'PARDUBICKÝ KRAJ'!O52</f>
        <v>29323</v>
      </c>
      <c r="J26" s="44">
        <f>'PARDUBICKÝ KRAJ'!O51</f>
        <v>15270</v>
      </c>
      <c r="K26" s="44">
        <f>'PARDUBICKÝ KRAJ'!O50</f>
        <v>10758</v>
      </c>
      <c r="L26" s="44">
        <f>'PARDUBICKÝ KRAJ'!O49</f>
        <v>42679</v>
      </c>
      <c r="M26" s="44">
        <f>'PARDUBICKÝ KRAJ'!O48</f>
        <v>31383</v>
      </c>
      <c r="N26" s="44">
        <f>'PARDUBICKÝ KRAJ'!O47</f>
        <v>28652</v>
      </c>
      <c r="P26" s="44">
        <f t="shared" si="22"/>
        <v>-14053</v>
      </c>
      <c r="R26" s="106">
        <f t="shared" si="23"/>
        <v>-47.924837158544484</v>
      </c>
      <c r="T26" s="44">
        <f t="shared" si="24"/>
        <v>-4512</v>
      </c>
      <c r="U26" s="1"/>
      <c r="V26" s="1">
        <f t="shared" si="25"/>
        <v>-29.548133595284874</v>
      </c>
      <c r="X26" s="44">
        <f t="shared" si="26"/>
        <v>31921</v>
      </c>
      <c r="Y26" s="1"/>
      <c r="Z26" s="106">
        <f t="shared" si="27"/>
        <v>296.71872095184978</v>
      </c>
      <c r="AB26" s="44">
        <f t="shared" si="28"/>
        <v>-11296</v>
      </c>
      <c r="AC26" s="1"/>
      <c r="AD26" s="106">
        <f t="shared" si="29"/>
        <v>-26.467349281848215</v>
      </c>
      <c r="AF26" s="44">
        <f t="shared" si="30"/>
        <v>-2731</v>
      </c>
      <c r="AG26" s="44"/>
      <c r="AH26" s="106">
        <f t="shared" si="31"/>
        <v>-8.7021635917534965</v>
      </c>
    </row>
    <row r="27" spans="1:34" hidden="1" x14ac:dyDescent="0.25">
      <c r="A27" s="45" t="s">
        <v>36</v>
      </c>
      <c r="B27" s="46">
        <f>'PARDUBICKÝ KRAJ'!O71</f>
        <v>54890</v>
      </c>
      <c r="C27" s="46">
        <f>'PARDUBICKÝ KRAJ'!O70</f>
        <v>73414</v>
      </c>
      <c r="D27" s="46">
        <f>'PARDUBICKÝ KRAJ'!O69</f>
        <v>68443</v>
      </c>
      <c r="E27" s="46">
        <f>'PARDUBICKÝ KRAJ'!O68</f>
        <v>58263</v>
      </c>
      <c r="F27" s="46">
        <f>'PARDUBICKÝ KRAJ'!O67</f>
        <v>74041</v>
      </c>
      <c r="G27" s="46">
        <f>'PARDUBICKÝ KRAJ'!O66</f>
        <v>63606</v>
      </c>
      <c r="H27" s="46">
        <f>'PARDUBICKÝ KRAJ'!O65</f>
        <v>74217</v>
      </c>
      <c r="I27" s="44">
        <f>'PARDUBICKÝ KRAJ'!O64</f>
        <v>81613</v>
      </c>
      <c r="J27" s="44">
        <f>'PARDUBICKÝ KRAJ'!O63</f>
        <v>74325</v>
      </c>
      <c r="K27" s="44">
        <f>'PARDUBICKÝ KRAJ'!O62</f>
        <v>0</v>
      </c>
      <c r="L27" s="44"/>
      <c r="M27" s="44"/>
      <c r="N27" s="44"/>
      <c r="P27" s="44">
        <f t="shared" si="22"/>
        <v>-7288</v>
      </c>
      <c r="R27" s="106">
        <f t="shared" si="23"/>
        <v>-8.9299498854349189</v>
      </c>
      <c r="T27" s="44">
        <f t="shared" si="24"/>
        <v>-74325</v>
      </c>
      <c r="U27" s="1"/>
      <c r="V27" s="1">
        <f t="shared" si="25"/>
        <v>-100</v>
      </c>
      <c r="X27" s="44">
        <f t="shared" si="26"/>
        <v>0</v>
      </c>
      <c r="Y27" s="1"/>
      <c r="Z27" s="106" t="e">
        <f t="shared" si="27"/>
        <v>#DIV/0!</v>
      </c>
      <c r="AB27" s="44">
        <f t="shared" si="28"/>
        <v>0</v>
      </c>
      <c r="AC27" s="1"/>
      <c r="AD27" s="106" t="e">
        <f t="shared" si="29"/>
        <v>#DIV/0!</v>
      </c>
      <c r="AF27" s="44">
        <f t="shared" si="30"/>
        <v>0</v>
      </c>
      <c r="AG27" s="44"/>
      <c r="AH27" s="106" t="e">
        <f t="shared" si="31"/>
        <v>#DIV/0!</v>
      </c>
    </row>
    <row r="28" spans="1:34" x14ac:dyDescent="0.25">
      <c r="A28" s="95" t="s">
        <v>14</v>
      </c>
      <c r="B28" s="80">
        <f t="shared" ref="B28:K28" si="32">SUM(B23:B27)</f>
        <v>133004</v>
      </c>
      <c r="C28" s="80">
        <f t="shared" si="32"/>
        <v>166238</v>
      </c>
      <c r="D28" s="80">
        <f t="shared" si="32"/>
        <v>151509</v>
      </c>
      <c r="E28" s="80">
        <f t="shared" si="32"/>
        <v>154165</v>
      </c>
      <c r="F28" s="80">
        <f t="shared" si="32"/>
        <v>196473</v>
      </c>
      <c r="G28" s="80">
        <f t="shared" si="32"/>
        <v>181567</v>
      </c>
      <c r="H28" s="80">
        <f t="shared" si="32"/>
        <v>188108</v>
      </c>
      <c r="I28" s="80">
        <f t="shared" si="32"/>
        <v>211268</v>
      </c>
      <c r="J28" s="80">
        <f t="shared" si="32"/>
        <v>187017</v>
      </c>
      <c r="K28" s="80">
        <f t="shared" si="32"/>
        <v>109949</v>
      </c>
      <c r="L28" s="80">
        <f>SUM(L23:L26)</f>
        <v>101211</v>
      </c>
      <c r="M28" s="80">
        <f>SUM(M23:M26)</f>
        <v>83925</v>
      </c>
      <c r="N28" s="80">
        <f>SUM(N23:N26)</f>
        <v>85506</v>
      </c>
      <c r="P28" s="107">
        <f t="shared" si="22"/>
        <v>-24251</v>
      </c>
      <c r="R28" s="106">
        <f t="shared" si="23"/>
        <v>-11.478785239600887</v>
      </c>
      <c r="T28" s="107">
        <f t="shared" si="24"/>
        <v>-77068</v>
      </c>
      <c r="U28" s="1"/>
      <c r="V28" s="1">
        <f t="shared" si="25"/>
        <v>-41.20908794387676</v>
      </c>
      <c r="X28" s="107">
        <f t="shared" si="26"/>
        <v>-8738</v>
      </c>
      <c r="Y28" s="1"/>
      <c r="Z28" s="106">
        <f t="shared" si="27"/>
        <v>-7.9473210306596691</v>
      </c>
      <c r="AB28" s="44">
        <f t="shared" si="28"/>
        <v>-17286</v>
      </c>
      <c r="AC28" s="1"/>
      <c r="AD28" s="106">
        <f t="shared" si="29"/>
        <v>-17.079171236328069</v>
      </c>
      <c r="AF28" s="107">
        <f t="shared" si="30"/>
        <v>1581</v>
      </c>
      <c r="AG28" s="107"/>
      <c r="AH28" s="106">
        <f t="shared" si="31"/>
        <v>1.8838248436103664</v>
      </c>
    </row>
    <row r="29" spans="1:34" x14ac:dyDescent="0.25">
      <c r="T29" s="44"/>
      <c r="U29" s="1"/>
      <c r="V29" s="1"/>
      <c r="AH29" s="106"/>
    </row>
    <row r="30" spans="1:34" x14ac:dyDescent="0.25">
      <c r="T30" s="44"/>
      <c r="U30" s="1"/>
      <c r="V30" s="1"/>
      <c r="AH30" s="106"/>
    </row>
    <row r="31" spans="1:34" x14ac:dyDescent="0.25">
      <c r="B31" s="79">
        <v>2010</v>
      </c>
      <c r="C31" s="79">
        <v>2011</v>
      </c>
      <c r="D31" s="79">
        <v>2012</v>
      </c>
      <c r="E31" s="79">
        <v>2013</v>
      </c>
      <c r="F31" s="79">
        <v>2014</v>
      </c>
      <c r="G31" s="79">
        <v>2015</v>
      </c>
      <c r="H31" s="79">
        <v>2016</v>
      </c>
      <c r="I31" s="79">
        <v>2017</v>
      </c>
      <c r="J31" s="79">
        <v>2018</v>
      </c>
      <c r="K31" s="79">
        <v>2019</v>
      </c>
      <c r="L31" s="79">
        <v>2020</v>
      </c>
      <c r="M31" s="79">
        <v>2021</v>
      </c>
      <c r="N31" s="79">
        <v>2022</v>
      </c>
      <c r="P31" s="79" t="s">
        <v>43</v>
      </c>
      <c r="Q31" s="1"/>
      <c r="R31" s="94" t="s">
        <v>39</v>
      </c>
      <c r="T31" s="107" t="s">
        <v>44</v>
      </c>
      <c r="U31" s="1"/>
      <c r="V31" s="1" t="s">
        <v>39</v>
      </c>
      <c r="X31" s="79" t="s">
        <v>45</v>
      </c>
      <c r="Z31" s="50" t="s">
        <v>39</v>
      </c>
      <c r="AB31" s="79" t="s">
        <v>46</v>
      </c>
      <c r="AC31" s="79"/>
      <c r="AD31" s="79" t="s">
        <v>39</v>
      </c>
      <c r="AF31" s="79" t="s">
        <v>48</v>
      </c>
      <c r="AG31" s="79"/>
      <c r="AH31" s="106" t="s">
        <v>39</v>
      </c>
    </row>
    <row r="32" spans="1:34" x14ac:dyDescent="0.25">
      <c r="A32" s="50" t="s">
        <v>42</v>
      </c>
      <c r="B32" s="121">
        <f t="shared" ref="B32:K32" si="33">B28+B19+B7</f>
        <v>776586</v>
      </c>
      <c r="C32" s="121">
        <f t="shared" si="33"/>
        <v>791499</v>
      </c>
      <c r="D32" s="121">
        <f t="shared" si="33"/>
        <v>740315</v>
      </c>
      <c r="E32" s="121">
        <f t="shared" si="33"/>
        <v>725692</v>
      </c>
      <c r="F32" s="121">
        <f t="shared" si="33"/>
        <v>821629</v>
      </c>
      <c r="G32" s="121">
        <f t="shared" si="33"/>
        <v>955560</v>
      </c>
      <c r="H32" s="121">
        <f t="shared" si="33"/>
        <v>986563</v>
      </c>
      <c r="I32" s="121">
        <f t="shared" si="33"/>
        <v>988054</v>
      </c>
      <c r="J32" s="121">
        <f t="shared" si="33"/>
        <v>944852</v>
      </c>
      <c r="K32" s="121">
        <f t="shared" si="33"/>
        <v>837454</v>
      </c>
      <c r="L32" s="121">
        <f>L28+L19+L7</f>
        <v>658710</v>
      </c>
      <c r="M32" s="121">
        <f>M7+M19+M28</f>
        <v>572433</v>
      </c>
      <c r="N32" s="121">
        <f>N7+N19+N28</f>
        <v>643669</v>
      </c>
      <c r="P32" s="1">
        <f>J32-I32</f>
        <v>-43202</v>
      </c>
      <c r="Q32" s="1"/>
      <c r="R32" s="106">
        <f>100*P32/I32</f>
        <v>-4.3724330856410685</v>
      </c>
      <c r="T32" s="44">
        <f>K32-J32</f>
        <v>-107398</v>
      </c>
      <c r="U32" s="1"/>
      <c r="V32" s="1">
        <f>100*T32/J32</f>
        <v>-11.366647898295183</v>
      </c>
      <c r="X32" s="107">
        <f>L32-K32</f>
        <v>-178744</v>
      </c>
      <c r="Y32" s="1"/>
      <c r="Z32" s="106">
        <f>100*X32/K32</f>
        <v>-21.343739477033964</v>
      </c>
      <c r="AB32" s="44">
        <f>M32-L32</f>
        <v>-86277</v>
      </c>
      <c r="AC32" s="1"/>
      <c r="AD32" s="106">
        <f>100*AB32/L32</f>
        <v>-13.097873115635105</v>
      </c>
      <c r="AF32" s="44">
        <f>N32-M32</f>
        <v>71236</v>
      </c>
      <c r="AG32" s="44"/>
      <c r="AH32" s="106">
        <f>100*AF32/M32</f>
        <v>12.444425810531538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2018-01-02T12:32:36Z</dcterms:created>
  <dcterms:modified xsi:type="dcterms:W3CDTF">2022-12-09T12:58:33Z</dcterms:modified>
</cp:coreProperties>
</file>