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F:\Dokumenty\NPÚ\Návštěvnost\2022\září 2022\"/>
    </mc:Choice>
  </mc:AlternateContent>
  <xr:revisionPtr revIDLastSave="0" documentId="13_ncr:1_{17D0ED7D-DAED-4F66-AAD9-3441E161C32B}" xr6:coauthVersionLast="36" xr6:coauthVersionMax="36" xr10:uidLastSave="{00000000-0000-0000-0000-000000000000}"/>
  <bookViews>
    <workbookView xWindow="0" yWindow="0" windowWidth="22260" windowHeight="7584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<sst xmlns="http://schemas.openxmlformats.org/spreadsheetml/2006/main" count="171" uniqueCount="49">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</sst>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23863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53544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31860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30293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50698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50472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16318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13904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25908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71196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80994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19581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12602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10276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29732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26624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176582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329071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79234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584887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abSelected="1" topLeftCell="A44" zoomScale="110" zoomScaleNormal="110" workbookViewId="0">
      <selection activeCell="L72" sqref="L7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>
        <v>5420</v>
      </c>
      <c r="K2" s="129">
        <v>8190</v>
      </c>
      <c r="L2" s="129">
        <v>2000</v>
      </c>
      <c r="M2" s="129"/>
      <c r="N2" s="129"/>
      <c r="O2" s="132"/>
      <c r="P2" s="131">
        <f>SUM(D2:O2)</f>
        <v>23863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7613.916666666667</v>
      </c>
      <c r="K14" s="26">
        <f t="shared" si="1"/>
        <v>7722.583333333333</v>
      </c>
      <c r="L14" s="26">
        <f t="shared" si="1"/>
        <v>2556.5833333333335</v>
      </c>
      <c r="M14" s="26">
        <f t="shared" si="1"/>
        <v>977.27272727272725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32117.583333333332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>
        <v>14853</v>
      </c>
      <c r="K17" s="129">
        <v>14943</v>
      </c>
      <c r="L17" s="129">
        <v>6138</v>
      </c>
      <c r="M17" s="129"/>
      <c r="N17" s="129"/>
      <c r="O17" s="130"/>
      <c r="P17" s="131">
        <f>SUM(D17:O17)</f>
        <v>53544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16816.333333333332</v>
      </c>
      <c r="K29" s="26">
        <f t="shared" si="3"/>
        <v>16186.25</v>
      </c>
      <c r="L29" s="26">
        <f t="shared" si="3"/>
        <v>9173.5833333333339</v>
      </c>
      <c r="M29" s="26">
        <f t="shared" si="3"/>
        <v>5001.363636363636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68363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>
        <v>11040</v>
      </c>
      <c r="K31" s="129">
        <v>9473</v>
      </c>
      <c r="L31" s="129">
        <v>3201</v>
      </c>
      <c r="M31" s="129"/>
      <c r="N31" s="129"/>
      <c r="O31" s="130"/>
      <c r="P31" s="131">
        <f>SUM(D31:O31)</f>
        <v>31860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11216.416666666666</v>
      </c>
      <c r="K43" s="26">
        <f t="shared" si="5"/>
        <v>10929.083333333334</v>
      </c>
      <c r="L43" s="26">
        <f t="shared" si="5"/>
        <v>3888</v>
      </c>
      <c r="M43" s="26">
        <f t="shared" si="5"/>
        <v>1433.1818181818182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36147.666666666664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>
        <v>10197</v>
      </c>
      <c r="K45" s="129">
        <v>7721</v>
      </c>
      <c r="L45" s="129">
        <v>2278</v>
      </c>
      <c r="M45" s="129"/>
      <c r="N45" s="129"/>
      <c r="O45" s="130"/>
      <c r="P45" s="131">
        <f>SUM(D45:O45)</f>
        <v>30293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14477.833333333334</v>
      </c>
      <c r="K57" s="26">
        <f t="shared" si="7"/>
        <v>13746</v>
      </c>
      <c r="L57" s="26">
        <f t="shared" si="7"/>
        <v>4811.666666666667</v>
      </c>
      <c r="M57" s="26">
        <f t="shared" si="7"/>
        <v>2094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45994.083333333336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>
        <v>12419</v>
      </c>
      <c r="K59" s="129">
        <v>11414</v>
      </c>
      <c r="L59" s="129">
        <v>2355</v>
      </c>
      <c r="M59" s="129"/>
      <c r="N59" s="129"/>
      <c r="O59" s="130"/>
      <c r="P59" s="131">
        <f>SUM(D59:O59)</f>
        <v>37022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17400</v>
      </c>
      <c r="K71" s="26">
        <f t="shared" si="9"/>
        <v>17585.833333333332</v>
      </c>
      <c r="L71" s="26">
        <f t="shared" si="9"/>
        <v>4348.666666666667</v>
      </c>
      <c r="M71" s="26">
        <f t="shared" si="9"/>
        <v>1936.8181818181818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63977.166666666664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23863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53544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31860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30293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37022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176582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6"/>
  <sheetViews>
    <sheetView topLeftCell="A81" workbookViewId="0">
      <selection activeCell="K107" sqref="K107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>
        <v>16815</v>
      </c>
      <c r="J2" s="129">
        <v>13329</v>
      </c>
      <c r="K2" s="129">
        <v>5080</v>
      </c>
      <c r="L2" s="129"/>
      <c r="M2" s="129"/>
      <c r="N2" s="132"/>
      <c r="O2" s="134">
        <f>SUM(C2:N2)</f>
        <v>50698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18387</v>
      </c>
      <c r="J15" s="69">
        <f t="shared" si="1"/>
        <v>16428.615384615383</v>
      </c>
      <c r="K15" s="69">
        <f t="shared" si="1"/>
        <v>5835.6153846153848</v>
      </c>
      <c r="L15" s="69">
        <f t="shared" si="1"/>
        <v>2589.25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60073.153846153844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>
        <v>14233</v>
      </c>
      <c r="J17" s="129">
        <v>14751</v>
      </c>
      <c r="K17" s="129">
        <v>6023</v>
      </c>
      <c r="L17" s="129"/>
      <c r="M17" s="129"/>
      <c r="N17" s="130"/>
      <c r="O17" s="131">
        <f>SUM(C17:N17)</f>
        <v>50472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10760.692307692309</v>
      </c>
      <c r="J30" s="26">
        <f t="shared" si="3"/>
        <v>11433.692307692309</v>
      </c>
      <c r="K30" s="26">
        <f t="shared" si="3"/>
        <v>5099.6153846153848</v>
      </c>
      <c r="L30" s="26">
        <f t="shared" si="3"/>
        <v>3381.5833333333335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43067.692307692305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>
        <v>4634</v>
      </c>
      <c r="J32" s="129">
        <v>5096</v>
      </c>
      <c r="K32" s="129">
        <v>1361</v>
      </c>
      <c r="L32" s="129"/>
      <c r="M32" s="129"/>
      <c r="N32" s="130"/>
      <c r="O32" s="131">
        <f>SUM(C32:N32)</f>
        <v>16318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4930.3846153846152</v>
      </c>
      <c r="J45" s="26">
        <f t="shared" si="5"/>
        <v>4930.6153846153848</v>
      </c>
      <c r="K45" s="26">
        <f t="shared" si="5"/>
        <v>1584.2307692307693</v>
      </c>
      <c r="L45" s="26">
        <f t="shared" si="5"/>
        <v>909.25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17673.846153846152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>
        <v>4227</v>
      </c>
      <c r="J47" s="129">
        <v>3987</v>
      </c>
      <c r="K47" s="129">
        <v>1348</v>
      </c>
      <c r="L47" s="129"/>
      <c r="M47" s="129"/>
      <c r="N47" s="130"/>
      <c r="O47" s="131">
        <f>SUM(C47:N47)</f>
        <v>13904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6479.0769230769229</v>
      </c>
      <c r="J60" s="26">
        <f t="shared" si="7"/>
        <v>6372.8461538461543</v>
      </c>
      <c r="K60" s="26">
        <f t="shared" si="7"/>
        <v>2460.3076923076924</v>
      </c>
      <c r="L60" s="26">
        <f t="shared" si="7"/>
        <v>1171.3333333333333</v>
      </c>
      <c r="M60" s="26">
        <f t="shared" si="7"/>
        <v>24.5</v>
      </c>
      <c r="N60" s="26">
        <f t="shared" si="7"/>
        <v>348.91666666666669</v>
      </c>
      <c r="O60" s="70">
        <f>AVERAGE(O47:O59)</f>
        <v>23192.538461538461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>
        <v>7923</v>
      </c>
      <c r="J62" s="129">
        <v>7072</v>
      </c>
      <c r="K62" s="129">
        <v>2599</v>
      </c>
      <c r="L62" s="129"/>
      <c r="M62" s="129"/>
      <c r="N62" s="130"/>
      <c r="O62" s="131">
        <f>SUM(C62:N62)</f>
        <v>25908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8174.8461538461543</v>
      </c>
      <c r="J75" s="26">
        <f t="shared" si="9"/>
        <v>7981.2307692307695</v>
      </c>
      <c r="K75" s="26">
        <f t="shared" si="9"/>
        <v>3274.6923076923076</v>
      </c>
      <c r="L75" s="26">
        <f t="shared" si="9"/>
        <v>1452.25</v>
      </c>
      <c r="M75" s="26">
        <f t="shared" si="9"/>
        <v>45</v>
      </c>
      <c r="N75" s="26">
        <f t="shared" si="9"/>
        <v>168.25</v>
      </c>
      <c r="O75" s="70">
        <f>AVERAGE(O62:O74)</f>
        <v>30155.538461538461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>
        <v>16650</v>
      </c>
      <c r="J77" s="136">
        <v>14499</v>
      </c>
      <c r="K77" s="136">
        <v>4986</v>
      </c>
      <c r="L77" s="136"/>
      <c r="M77" s="136"/>
      <c r="N77" s="137"/>
      <c r="O77" s="138">
        <f>SUM(C77:N77)</f>
        <v>71196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19315.76923076923</v>
      </c>
      <c r="J90" s="26">
        <f t="shared" si="11"/>
        <v>19853.153846153848</v>
      </c>
      <c r="K90" s="26">
        <f t="shared" si="11"/>
        <v>7632.6923076923076</v>
      </c>
      <c r="L90" s="26">
        <f t="shared" si="11"/>
        <v>5983.416666666667</v>
      </c>
      <c r="M90" s="26">
        <f t="shared" si="11"/>
        <v>5574.333333333333</v>
      </c>
      <c r="N90" s="26">
        <f t="shared" si="11"/>
        <v>6275.25</v>
      </c>
      <c r="O90" s="70">
        <f>AVERAGE(O77:O89)</f>
        <v>102194.30769230769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>
        <v>26074</v>
      </c>
      <c r="J92" s="129">
        <v>24743</v>
      </c>
      <c r="K92" s="129">
        <v>6363</v>
      </c>
      <c r="L92" s="129"/>
      <c r="M92" s="129"/>
      <c r="N92" s="130"/>
      <c r="O92" s="131">
        <f>SUM(C92:N92)</f>
        <v>80994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30955.384615384617</v>
      </c>
      <c r="J105" s="27">
        <f t="shared" si="13"/>
        <v>30750.538461538461</v>
      </c>
      <c r="K105" s="27">
        <f t="shared" si="13"/>
        <v>9034.2307692307695</v>
      </c>
      <c r="L105" s="27">
        <f t="shared" si="13"/>
        <v>4291.083333333333</v>
      </c>
      <c r="M105" s="27">
        <f t="shared" si="13"/>
        <v>32.25</v>
      </c>
      <c r="N105" s="27">
        <f t="shared" si="13"/>
        <v>0</v>
      </c>
      <c r="O105" s="70">
        <f>AVERAGE(O92:O104)</f>
        <v>101253.15384615384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>
        <v>5894</v>
      </c>
      <c r="J107" s="129">
        <v>5610</v>
      </c>
      <c r="K107" s="129">
        <v>1769</v>
      </c>
      <c r="L107" s="129"/>
      <c r="M107" s="129"/>
      <c r="N107" s="130"/>
      <c r="O107" s="131">
        <f>SUM(C107:N107)</f>
        <v>19581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7124.2307692307695</v>
      </c>
      <c r="J120" s="26">
        <f t="shared" si="15"/>
        <v>6936.2307692307695</v>
      </c>
      <c r="K120" s="26">
        <f t="shared" si="15"/>
        <v>2703.8461538461538</v>
      </c>
      <c r="L120" s="26">
        <f t="shared" si="15"/>
        <v>1119</v>
      </c>
      <c r="M120" s="26">
        <f t="shared" si="15"/>
        <v>296</v>
      </c>
      <c r="N120" s="26">
        <f t="shared" si="15"/>
        <v>523.33333333333337</v>
      </c>
      <c r="O120" s="70">
        <f>AVERAGE(O107:O119)</f>
        <v>25271.461538461539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50698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50472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16318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13904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25908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71196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80994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19581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329071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topLeftCell="B22" workbookViewId="0">
      <selection activeCell="L47" sqref="L47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>
        <v>3755</v>
      </c>
      <c r="J2" s="129">
        <v>3255</v>
      </c>
      <c r="K2" s="129">
        <v>1210</v>
      </c>
      <c r="L2" s="129"/>
      <c r="M2" s="129"/>
      <c r="N2" s="130"/>
      <c r="O2" s="131">
        <f>SUM(C2:N2)</f>
        <v>12602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7971.3076923076924</v>
      </c>
      <c r="J15" s="26">
        <f t="shared" si="1"/>
        <v>7029.3846153846152</v>
      </c>
      <c r="K15" s="26">
        <f t="shared" si="1"/>
        <v>3343.3076923076924</v>
      </c>
      <c r="L15" s="26">
        <f t="shared" si="1"/>
        <v>1479</v>
      </c>
      <c r="M15" s="26">
        <f t="shared" si="1"/>
        <v>42.333333333333336</v>
      </c>
      <c r="N15" s="26">
        <f t="shared" si="1"/>
        <v>0</v>
      </c>
      <c r="O15" s="88">
        <f>AVERAGE(O2:O14)</f>
        <v>29771.384615384617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>
        <v>3590</v>
      </c>
      <c r="J17" s="129">
        <v>3033</v>
      </c>
      <c r="K17" s="129">
        <v>337</v>
      </c>
      <c r="L17" s="129"/>
      <c r="M17" s="129"/>
      <c r="N17" s="130"/>
      <c r="O17" s="131">
        <f>SUM(C17:N17)</f>
        <v>10276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3015</v>
      </c>
      <c r="J30" s="26">
        <f t="shared" si="3"/>
        <v>2763.3076923076924</v>
      </c>
      <c r="K30" s="26">
        <f t="shared" si="3"/>
        <v>689</v>
      </c>
      <c r="L30" s="26">
        <f t="shared" si="3"/>
        <v>453.66666666666669</v>
      </c>
      <c r="M30" s="26">
        <f t="shared" si="3"/>
        <v>28.75</v>
      </c>
      <c r="N30" s="26">
        <f t="shared" si="3"/>
        <v>0</v>
      </c>
      <c r="O30" s="70">
        <f>AVERAGE(O17:O29)</f>
        <v>9466.538461538461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>
        <v>8115</v>
      </c>
      <c r="J32" s="129">
        <v>7755</v>
      </c>
      <c r="K32" s="129">
        <v>3631</v>
      </c>
      <c r="L32" s="129"/>
      <c r="M32" s="129"/>
      <c r="N32" s="130"/>
      <c r="O32" s="131">
        <f>SUM(C32:N32)</f>
        <v>29732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15358.076923076924</v>
      </c>
      <c r="J45" s="26">
        <f t="shared" si="5"/>
        <v>8218.9230769230762</v>
      </c>
      <c r="K45" s="26">
        <f t="shared" si="5"/>
        <v>3974.5384615384614</v>
      </c>
      <c r="L45" s="26">
        <f t="shared" si="5"/>
        <v>1946.9166666666667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40116.076923076922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>
        <v>7027</v>
      </c>
      <c r="J47" s="129">
        <v>5558</v>
      </c>
      <c r="K47" s="129">
        <v>2258</v>
      </c>
      <c r="L47" s="129"/>
      <c r="M47" s="129"/>
      <c r="N47" s="130"/>
      <c r="O47" s="131">
        <f>SUM(C47:N47)</f>
        <v>26624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6155.3076923076924</v>
      </c>
      <c r="J60" s="26">
        <f t="shared" si="7"/>
        <v>5714.4615384615381</v>
      </c>
      <c r="K60" s="26">
        <f t="shared" si="7"/>
        <v>2016.8461538461538</v>
      </c>
      <c r="L60" s="26">
        <f t="shared" si="7"/>
        <v>984.75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22250.307692307691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12602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10276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29732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26624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79234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23863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-654</v>
      </c>
      <c r="AG2" s="44"/>
      <c r="AH2" s="106">
        <f>100*AF2/M2</f>
        <v>-2.667536811192234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53544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-113</v>
      </c>
      <c r="AG3" s="44"/>
      <c r="AH3" s="106">
        <f t="shared" ref="AH3:AH7" si="9">100*AF3/M3</f>
        <v>-0.21059693982145852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31860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4726</v>
      </c>
      <c r="AG4" s="44"/>
      <c r="AH4" s="106">
        <f t="shared" si="9"/>
        <v>17.417262475123461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30293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-17593</v>
      </c>
      <c r="AG5" s="44"/>
      <c r="AH5" s="106">
        <f t="shared" si="9"/>
        <v>-36.739339264085537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37022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4282</v>
      </c>
      <c r="AG6" s="44"/>
      <c r="AH6" s="106">
        <f t="shared" si="9"/>
        <v>13.078802687843616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176582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-9352</v>
      </c>
      <c r="AG7" s="107"/>
      <c r="AH7" s="106">
        <f t="shared" si="9"/>
        <v>-5.029741736315037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50698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-2388</v>
      </c>
      <c r="AG11" s="44"/>
      <c r="AH11" s="106">
        <f>100*AF11/M11</f>
        <v>-4.4983611498323475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50472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19240</v>
      </c>
      <c r="AG12" s="44"/>
      <c r="AH12" s="106">
        <f t="shared" ref="AH12:AH19" si="20">100*AF12/M12</f>
        <v>61.603483606557376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16318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4750</v>
      </c>
      <c r="AG13" s="44"/>
      <c r="AH13" s="106">
        <f t="shared" si="20"/>
        <v>41.061549100968186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13904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-192</v>
      </c>
      <c r="AG14" s="44"/>
      <c r="AH14" s="106">
        <f t="shared" si="20"/>
        <v>-1.362088535754824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25908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1325</v>
      </c>
      <c r="AG15" s="44"/>
      <c r="AH15" s="106">
        <f t="shared" si="20"/>
        <v>5.3899035919131109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71196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18084</v>
      </c>
      <c r="AG16" s="44"/>
      <c r="AH16" s="106">
        <f t="shared" si="20"/>
        <v>34.048802530501582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80994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-15991</v>
      </c>
      <c r="AG17" s="44"/>
      <c r="AH17" s="106">
        <f t="shared" si="20"/>
        <v>-16.488116719080271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19581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1669</v>
      </c>
      <c r="AG18" s="44"/>
      <c r="AH18" s="106">
        <f t="shared" si="20"/>
        <v>9.3177757927646265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329071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26497</v>
      </c>
      <c r="AG19" s="107"/>
      <c r="AH19" s="106">
        <f t="shared" si="20"/>
        <v>8.7571965866201325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12602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-705</v>
      </c>
      <c r="AG23" s="44"/>
      <c r="AH23" s="106">
        <f>100*AF23/M23</f>
        <v>-5.297963477868791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10276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127</v>
      </c>
      <c r="AG24" s="44"/>
      <c r="AH24" s="106">
        <f t="shared" ref="AH24:AH28" si="31">100*AF24/M24</f>
        <v>1.2513548132820969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29732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646</v>
      </c>
      <c r="AG25" s="44"/>
      <c r="AH25" s="106">
        <f t="shared" si="31"/>
        <v>2.2209997937151895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26624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-4759</v>
      </c>
      <c r="AG26" s="44"/>
      <c r="AH26" s="106">
        <f t="shared" si="31"/>
        <v>-15.164260905585827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79234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-4691</v>
      </c>
      <c r="AG28" s="107"/>
      <c r="AH28" s="106">
        <f t="shared" si="31"/>
        <v>-5.5895144474232943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584887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12454</v>
      </c>
      <c r="AG32" s="44"/>
      <c r="AH32" s="106">
        <f>100*AF32/M32</f>
        <v>2.1756257937610166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2022-10-07T08:06:25Z</dcterms:modified>
</cp:coreProperties>
</file>